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C0DE78D0-AA71-4980-89B4-8E783E7F9762}" xr6:coauthVersionLast="47" xr6:coauthVersionMax="47" xr10:uidLastSave="{00000000-0000-0000-0000-000000000000}"/>
  <bookViews>
    <workbookView xWindow="47448" yWindow="-108" windowWidth="44820" windowHeight="26136" activeTab="1" xr2:uid="{00000000-000D-0000-FFFF-FFFF00000000}"/>
  </bookViews>
  <sheets>
    <sheet name="Instrucziun" sheetId="2" r:id="rId1"/>
    <sheet name="Calculaziun" sheetId="1" r:id="rId2"/>
  </sheets>
  <definedNames>
    <definedName name="_xlnm._FilterDatabase" localSheetId="1" hidden="1">Calculaziun!$A$8:$K$135</definedName>
    <definedName name="Contos" localSheetId="0">Instrucziun!#REF!</definedName>
    <definedName name="Contos">Calculaziun!$H$148:$H$158</definedName>
    <definedName name="_xlnm.Print_Area" localSheetId="1">Calculaziun!$A$1:$K$161</definedName>
    <definedName name="_xlnm.Print_Area" localSheetId="0">Instrucziun!#REF!</definedName>
    <definedName name="Tetels" localSheetId="0">Instrucziun!#REF!</definedName>
    <definedName name="Tetels">Calculaziun!$B$148:$B$159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1" l="1"/>
  <c r="F9" i="1"/>
  <c r="H9" i="1"/>
  <c r="F10" i="1"/>
  <c r="H10" i="1"/>
  <c r="F11" i="1"/>
  <c r="H11" i="1"/>
  <c r="F12" i="1"/>
  <c r="H12" i="1"/>
  <c r="F13" i="1"/>
  <c r="H13" i="1"/>
  <c r="F14" i="1"/>
  <c r="H14" i="1"/>
  <c r="F15" i="1"/>
  <c r="H15" i="1"/>
  <c r="F16" i="1"/>
  <c r="H16" i="1"/>
  <c r="F17" i="1"/>
  <c r="H17" i="1"/>
  <c r="F18" i="1"/>
  <c r="H18" i="1"/>
  <c r="H20" i="1"/>
  <c r="I9" i="1"/>
  <c r="I10" i="1"/>
  <c r="I11" i="1"/>
  <c r="I12" i="1"/>
  <c r="I13" i="1"/>
  <c r="I14" i="1"/>
  <c r="I15" i="1"/>
  <c r="I16" i="1"/>
  <c r="I17" i="1"/>
  <c r="I18" i="1"/>
  <c r="I20" i="1"/>
  <c r="J20" i="1"/>
  <c r="F39" i="1"/>
  <c r="H39" i="1"/>
  <c r="F40" i="1"/>
  <c r="H40" i="1"/>
  <c r="F41" i="1"/>
  <c r="H41" i="1"/>
  <c r="F42" i="1"/>
  <c r="H42" i="1"/>
  <c r="F43" i="1"/>
  <c r="H43" i="1"/>
  <c r="F44" i="1"/>
  <c r="H44" i="1"/>
  <c r="F45" i="1"/>
  <c r="H45" i="1"/>
  <c r="F46" i="1"/>
  <c r="H46" i="1"/>
  <c r="F47" i="1"/>
  <c r="H47" i="1"/>
  <c r="F48" i="1"/>
  <c r="H48" i="1"/>
  <c r="F49" i="1"/>
  <c r="H49" i="1"/>
  <c r="F50" i="1"/>
  <c r="H50" i="1"/>
  <c r="F51" i="1"/>
  <c r="H51" i="1"/>
  <c r="F52" i="1"/>
  <c r="H52" i="1"/>
  <c r="F53" i="1"/>
  <c r="H53" i="1"/>
  <c r="F54" i="1"/>
  <c r="H54" i="1"/>
  <c r="H56" i="1"/>
  <c r="F66" i="1"/>
  <c r="H66" i="1"/>
  <c r="F67" i="1"/>
  <c r="H67" i="1"/>
  <c r="F68" i="1"/>
  <c r="H68" i="1"/>
  <c r="F69" i="1"/>
  <c r="H69" i="1"/>
  <c r="F70" i="1"/>
  <c r="H70" i="1"/>
  <c r="F71" i="1"/>
  <c r="H71" i="1"/>
  <c r="F72" i="1"/>
  <c r="H72" i="1"/>
  <c r="F73" i="1"/>
  <c r="H73" i="1"/>
  <c r="F74" i="1"/>
  <c r="H74" i="1"/>
  <c r="F75" i="1"/>
  <c r="H75" i="1"/>
  <c r="F76" i="1"/>
  <c r="H76" i="1"/>
  <c r="F77" i="1"/>
  <c r="H77" i="1"/>
  <c r="F78" i="1"/>
  <c r="H78" i="1"/>
  <c r="F79" i="1"/>
  <c r="H79" i="1"/>
  <c r="F80" i="1"/>
  <c r="H80" i="1"/>
  <c r="F81" i="1"/>
  <c r="H81" i="1"/>
  <c r="H83" i="1"/>
  <c r="F93" i="1"/>
  <c r="H93" i="1"/>
  <c r="F94" i="1"/>
  <c r="H94" i="1"/>
  <c r="F95" i="1"/>
  <c r="H95" i="1"/>
  <c r="F96" i="1"/>
  <c r="H96" i="1"/>
  <c r="F97" i="1"/>
  <c r="H97" i="1"/>
  <c r="F98" i="1"/>
  <c r="H98" i="1"/>
  <c r="F99" i="1"/>
  <c r="H99" i="1"/>
  <c r="F100" i="1"/>
  <c r="H100" i="1"/>
  <c r="F101" i="1"/>
  <c r="H101" i="1"/>
  <c r="F102" i="1"/>
  <c r="H102" i="1"/>
  <c r="F103" i="1"/>
  <c r="H103" i="1"/>
  <c r="F104" i="1"/>
  <c r="H104" i="1"/>
  <c r="F105" i="1"/>
  <c r="H105" i="1"/>
  <c r="F106" i="1"/>
  <c r="H106" i="1"/>
  <c r="F107" i="1"/>
  <c r="H107" i="1"/>
  <c r="F108" i="1"/>
  <c r="H108" i="1"/>
  <c r="H110" i="1"/>
  <c r="F120" i="1"/>
  <c r="H120" i="1"/>
  <c r="F121" i="1"/>
  <c r="H121" i="1"/>
  <c r="F122" i="1"/>
  <c r="H122" i="1"/>
  <c r="F123" i="1"/>
  <c r="H123" i="1"/>
  <c r="F124" i="1"/>
  <c r="H124" i="1"/>
  <c r="F125" i="1"/>
  <c r="H125" i="1"/>
  <c r="F126" i="1"/>
  <c r="H126" i="1"/>
  <c r="F127" i="1"/>
  <c r="H127" i="1"/>
  <c r="F128" i="1"/>
  <c r="H128" i="1"/>
  <c r="F129" i="1"/>
  <c r="H129" i="1"/>
  <c r="F130" i="1"/>
  <c r="H130" i="1"/>
  <c r="F131" i="1"/>
  <c r="H131" i="1"/>
  <c r="F132" i="1"/>
  <c r="H132" i="1"/>
  <c r="F133" i="1"/>
  <c r="H133" i="1"/>
  <c r="F134" i="1"/>
  <c r="H134" i="1"/>
  <c r="F135" i="1"/>
  <c r="H135" i="1"/>
  <c r="H137" i="1"/>
  <c r="H21" i="1"/>
  <c r="I39" i="1"/>
  <c r="I40" i="1"/>
  <c r="I41" i="1"/>
  <c r="I42" i="1"/>
  <c r="I43" i="1"/>
  <c r="I44" i="1"/>
  <c r="I45" i="1"/>
  <c r="I46" i="1"/>
  <c r="I47" i="1"/>
  <c r="I48" i="1"/>
  <c r="I49" i="1"/>
  <c r="I50" i="1"/>
  <c r="I51" i="1"/>
  <c r="I52" i="1"/>
  <c r="I53" i="1"/>
  <c r="I54" i="1"/>
  <c r="I56" i="1"/>
  <c r="I66" i="1"/>
  <c r="I67" i="1"/>
  <c r="I68" i="1"/>
  <c r="I69" i="1"/>
  <c r="I70" i="1"/>
  <c r="I71" i="1"/>
  <c r="I72" i="1"/>
  <c r="I73" i="1"/>
  <c r="I74" i="1"/>
  <c r="I75" i="1"/>
  <c r="I76" i="1"/>
  <c r="I77" i="1"/>
  <c r="I78" i="1"/>
  <c r="I79" i="1"/>
  <c r="I80" i="1"/>
  <c r="I81" i="1"/>
  <c r="I83" i="1"/>
  <c r="I93" i="1"/>
  <c r="I94" i="1"/>
  <c r="I95" i="1"/>
  <c r="I96" i="1"/>
  <c r="I97" i="1"/>
  <c r="I98" i="1"/>
  <c r="I99" i="1"/>
  <c r="I100" i="1"/>
  <c r="I101" i="1"/>
  <c r="I102" i="1"/>
  <c r="I103" i="1"/>
  <c r="I104" i="1"/>
  <c r="I105" i="1"/>
  <c r="I106" i="1"/>
  <c r="I107" i="1"/>
  <c r="I108" i="1"/>
  <c r="I110" i="1"/>
  <c r="I120" i="1"/>
  <c r="I121" i="1"/>
  <c r="I122" i="1"/>
  <c r="I123" i="1"/>
  <c r="I124" i="1"/>
  <c r="I125" i="1"/>
  <c r="I126" i="1"/>
  <c r="I127" i="1"/>
  <c r="I128" i="1"/>
  <c r="I129" i="1"/>
  <c r="I130" i="1"/>
  <c r="I131" i="1"/>
  <c r="I132" i="1"/>
  <c r="I133" i="1"/>
  <c r="I134" i="1"/>
  <c r="I135" i="1"/>
  <c r="I137" i="1"/>
  <c r="I21" i="1"/>
  <c r="J56" i="1"/>
  <c r="J83" i="1"/>
  <c r="J110" i="1"/>
  <c r="J137" i="1"/>
  <c r="J21" i="1"/>
  <c r="G20" i="1"/>
  <c r="G56" i="1"/>
  <c r="G83" i="1"/>
  <c r="G110" i="1"/>
  <c r="G137" i="1"/>
  <c r="G21" i="1"/>
  <c r="G22" i="1"/>
  <c r="J22" i="1"/>
  <c r="J23" i="1"/>
  <c r="J28" i="1"/>
  <c r="J144" i="1"/>
  <c r="H148" i="1"/>
  <c r="K9" i="1"/>
  <c r="K10" i="1"/>
  <c r="K11" i="1"/>
  <c r="K12" i="1"/>
  <c r="K13" i="1"/>
  <c r="K14" i="1"/>
  <c r="K15" i="1"/>
  <c r="K16" i="1"/>
  <c r="K17" i="1"/>
  <c r="K18" i="1"/>
  <c r="K39" i="1"/>
  <c r="K40" i="1"/>
  <c r="K41" i="1"/>
  <c r="K42" i="1"/>
  <c r="K43" i="1"/>
  <c r="K44" i="1"/>
  <c r="K45" i="1"/>
  <c r="K46" i="1"/>
  <c r="K47" i="1"/>
  <c r="K48" i="1"/>
  <c r="K49" i="1"/>
  <c r="K50" i="1"/>
  <c r="K51" i="1"/>
  <c r="K52" i="1"/>
  <c r="K53" i="1"/>
  <c r="K54" i="1"/>
  <c r="K66" i="1"/>
  <c r="K67" i="1"/>
  <c r="K68" i="1"/>
  <c r="K69" i="1"/>
  <c r="K70" i="1"/>
  <c r="K71" i="1"/>
  <c r="K72" i="1"/>
  <c r="K73" i="1"/>
  <c r="K74" i="1"/>
  <c r="K75" i="1"/>
  <c r="K76" i="1"/>
  <c r="K77" i="1"/>
  <c r="K78" i="1"/>
  <c r="K79" i="1"/>
  <c r="K80" i="1"/>
  <c r="K81" i="1"/>
  <c r="K93" i="1"/>
  <c r="K94" i="1"/>
  <c r="K95" i="1"/>
  <c r="K96" i="1"/>
  <c r="K97" i="1"/>
  <c r="K98" i="1"/>
  <c r="K99" i="1"/>
  <c r="K100" i="1"/>
  <c r="K101" i="1"/>
  <c r="K102" i="1"/>
  <c r="K103" i="1"/>
  <c r="K104" i="1"/>
  <c r="K105" i="1"/>
  <c r="K106" i="1"/>
  <c r="K107" i="1"/>
  <c r="K108" i="1"/>
  <c r="K120" i="1"/>
  <c r="K121" i="1"/>
  <c r="K122" i="1"/>
  <c r="K123" i="1"/>
  <c r="K124" i="1"/>
  <c r="K125" i="1"/>
  <c r="K126" i="1"/>
  <c r="K127" i="1"/>
  <c r="K128" i="1"/>
  <c r="K129" i="1"/>
  <c r="K130" i="1"/>
  <c r="K131" i="1"/>
  <c r="K132" i="1"/>
  <c r="K133" i="1"/>
  <c r="K134" i="1"/>
  <c r="K135" i="1"/>
  <c r="J148" i="1"/>
  <c r="H149" i="1"/>
  <c r="J149" i="1"/>
  <c r="H150" i="1"/>
  <c r="J150" i="1"/>
  <c r="H151" i="1"/>
  <c r="J151" i="1"/>
  <c r="H152" i="1"/>
  <c r="J152" i="1"/>
  <c r="H153" i="1"/>
  <c r="J153" i="1"/>
  <c r="H154" i="1"/>
  <c r="J154" i="1"/>
  <c r="H155" i="1"/>
  <c r="J155" i="1"/>
  <c r="H156" i="1"/>
  <c r="J156" i="1"/>
  <c r="H157" i="1"/>
  <c r="J157" i="1"/>
  <c r="J159" i="1"/>
  <c r="J161" i="1"/>
  <c r="G140" i="1"/>
  <c r="G139" i="1"/>
  <c r="G113" i="1"/>
  <c r="G112" i="1"/>
  <c r="G86" i="1"/>
  <c r="G85" i="1"/>
  <c r="G59" i="1"/>
  <c r="G58" i="1"/>
  <c r="G32" i="1"/>
  <c r="G31" i="1"/>
</calcChain>
</file>

<file path=xl/sharedStrings.xml><?xml version="1.0" encoding="utf-8"?>
<sst xmlns="http://schemas.openxmlformats.org/spreadsheetml/2006/main" count="197" uniqueCount="97">
  <si>
    <t>Datum</t>
  </si>
  <si>
    <t>Descripziun</t>
  </si>
  <si>
    <t>tochen 2h</t>
  </si>
  <si>
    <t>naven da 2h</t>
  </si>
  <si>
    <t>Auter</t>
  </si>
  <si>
    <t>Vischnaunca Sagogn</t>
  </si>
  <si>
    <t>Num:</t>
  </si>
  <si>
    <t>Subtotal dalla colonna</t>
  </si>
  <si>
    <t>Subtotal suandonts fegls</t>
  </si>
  <si>
    <t>Calculaziun da spesas - fegl principal</t>
  </si>
  <si>
    <t>Total ord tut ils subtotals</t>
  </si>
  <si>
    <t>Conto</t>
  </si>
  <si>
    <t>Km</t>
  </si>
  <si>
    <t>Cuoz</t>
  </si>
  <si>
    <t>Sesida</t>
  </si>
  <si>
    <t>Uras</t>
  </si>
  <si>
    <t>70.-</t>
  </si>
  <si>
    <t>27.-/h</t>
  </si>
  <si>
    <t>--&gt; sche stampau sin pupi surprender il total da tut las summas da tut ils fegls d'aschunta sil fegl principal!</t>
  </si>
  <si>
    <t>Pagar ora sin conto:</t>
  </si>
  <si>
    <t>IBAN:</t>
  </si>
  <si>
    <t>Banca:</t>
  </si>
  <si>
    <t>Liug:</t>
  </si>
  <si>
    <t xml:space="preserve"> CHF/km</t>
  </si>
  <si>
    <t>dallas</t>
  </si>
  <si>
    <t>tochen las</t>
  </si>
  <si>
    <t>Calculaziun da spesas - informaziuns</t>
  </si>
  <si>
    <t>Informaziuns ed instrucziuns / Informationen und Anleitung</t>
  </si>
  <si>
    <t>Cuors dil formular / Laufweg</t>
  </si>
  <si>
    <t>Grazia per vies sustegn!</t>
  </si>
  <si>
    <t>Vielen Dank für eure Unterstützung!</t>
  </si>
  <si>
    <t>pagina 2</t>
  </si>
  <si>
    <t>pagina 3</t>
  </si>
  <si>
    <t>pagina 4</t>
  </si>
  <si>
    <t>pagina 5</t>
  </si>
  <si>
    <t>pagina 6</t>
  </si>
  <si>
    <t>Rötlich hinterlegte Zellen werden automatisch berechnet. In diesen kann nichts geändert werden.</t>
  </si>
  <si>
    <t>Cellas che ein davostier lev cotschnas vegnan quintadas automaticamein. En quellas san ins buc midar zatgei.</t>
  </si>
  <si>
    <t xml:space="preserve">
</t>
  </si>
  <si>
    <t>rundau</t>
  </si>
  <si>
    <t>sin 1/2h</t>
  </si>
  <si>
    <t>1. Mintga emploiau dalla vischnaunca cun il dretg empleina ora il formular da spesas per sesez, e quei mintga miez onn.</t>
  </si>
  <si>
    <t>1. Jeder Gemeindeangestellte mit entsprechenden Rechten füllt das Spesenformular aus, und dies für jedes halbe Jahr.</t>
  </si>
  <si>
    <t>Num ni visum gerau finanzas</t>
  </si>
  <si>
    <t>Cuort</t>
  </si>
  <si>
    <t>Suprastonza</t>
  </si>
  <si>
    <t>Summa da sura</t>
  </si>
  <si>
    <t>repartiziun dalla summa</t>
  </si>
  <si>
    <t>CQG</t>
  </si>
  <si>
    <t>BAUKO</t>
  </si>
  <si>
    <t>Cussegl scola</t>
  </si>
  <si>
    <t>GFS</t>
  </si>
  <si>
    <t>Pumpiers</t>
  </si>
  <si>
    <t>sagognturissem</t>
  </si>
  <si>
    <t>Total</t>
  </si>
  <si>
    <t>Pusseivels contos</t>
  </si>
  <si>
    <t>Autras cum.</t>
  </si>
  <si>
    <t>0120.3000.00</t>
  </si>
  <si>
    <t>1500.3000.00</t>
  </si>
  <si>
    <t>1621.3000.00</t>
  </si>
  <si>
    <t>8410.3000.00</t>
  </si>
  <si>
    <t>Onn e semester:</t>
  </si>
  <si>
    <t>Calculaziun da spesas - aschunta</t>
  </si>
  <si>
    <r>
      <t>Fixums</t>
    </r>
    <r>
      <rPr>
        <sz val="13"/>
        <color theme="1"/>
        <rFont val="Calibri"/>
        <family val="2"/>
        <scheme val="minor"/>
      </rPr>
      <t xml:space="preserve"> (tenor lescha)</t>
    </r>
  </si>
  <si>
    <r>
      <t>TOTAL</t>
    </r>
    <r>
      <rPr>
        <sz val="13"/>
        <color theme="1"/>
        <rFont val="Calibri"/>
        <family val="2"/>
        <scheme val="minor"/>
      </rPr>
      <t xml:space="preserve"> (Brutto)</t>
    </r>
  </si>
  <si>
    <t>Vegn empleniu ora dalla canzlia communala</t>
  </si>
  <si>
    <t>50.- protocol</t>
  </si>
  <si>
    <t>Tuttas cellas ch'ein cotschnas ston vegnir emplenidas ora (p. ex. num e banca)</t>
  </si>
  <si>
    <t>Alle rot hinterlegten Zellen müssen zwingend ausgefüllt werden (z.B. Name und Bankverbindung)</t>
  </si>
  <si>
    <r>
      <t>2. El termetta quel alla canzlia communala</t>
    </r>
    <r>
      <rPr>
        <b/>
        <sz val="12"/>
        <color theme="1"/>
        <rFont val="Calibri"/>
        <family val="2"/>
        <scheme val="minor"/>
      </rPr>
      <t>, sche pusseivel electronicamein.</t>
    </r>
  </si>
  <si>
    <r>
      <t xml:space="preserve">3. Er leitet das Formular der Gemeindekanzlei weiter, </t>
    </r>
    <r>
      <rPr>
        <b/>
        <i/>
        <sz val="12"/>
        <color theme="1"/>
        <rFont val="Calibri"/>
        <family val="2"/>
        <scheme val="minor"/>
      </rPr>
      <t>falls möglich elektronisch.</t>
    </r>
  </si>
  <si>
    <t>3. Suenter la controlla tras il schef da finanzas vegnan ils daners pagai ora tras la administraziun communala</t>
  </si>
  <si>
    <t>3. Nach Kontrolle durch den Finanzchef wird das Geld durch die Gemeindeverwaltung ausbezahlt.</t>
  </si>
  <si>
    <t>Repartiziun dallas spesas</t>
  </si>
  <si>
    <t>0110.3000.00</t>
  </si>
  <si>
    <t>0220.3000.00</t>
  </si>
  <si>
    <t>Subtotal kilometers</t>
  </si>
  <si>
    <t>Administraziun</t>
  </si>
  <si>
    <t>0210.3090.00</t>
  </si>
  <si>
    <r>
      <t>Sesidas ordinarias (</t>
    </r>
    <r>
      <rPr>
        <sz val="13"/>
        <color theme="1"/>
        <rFont val="Calibri"/>
        <family val="2"/>
        <scheme val="minor"/>
      </rPr>
      <t>suprastonza)</t>
    </r>
  </si>
  <si>
    <t>2190.3000.00</t>
  </si>
  <si>
    <t>Spesas</t>
  </si>
  <si>
    <t>p. ex. 50.- protocol</t>
  </si>
  <si>
    <t>Spesas pauschalas</t>
  </si>
  <si>
    <t>30.-/h</t>
  </si>
  <si>
    <t>sur 2h</t>
  </si>
  <si>
    <t>Organ
ni expensa</t>
  </si>
  <si>
    <t>0120.3000.01</t>
  </si>
  <si>
    <t>0120.3000.02</t>
  </si>
  <si>
    <t>0120.3000.03</t>
  </si>
  <si>
    <t>0120.3000.04</t>
  </si>
  <si>
    <t>0120.3000.05</t>
  </si>
  <si>
    <t>0120.3000.06</t>
  </si>
  <si>
    <t>0120.3000.07</t>
  </si>
  <si>
    <t>0120.3000.08</t>
  </si>
  <si>
    <t>0120.3000.09</t>
  </si>
  <si>
    <t>V6.2
tc 210623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</si>
</sst>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dd/mm/yy;@"/>
    <numFmt numFmtId="166" formatCode="#,##0.00_ ;\-#,##0.00\ "/>
  </numFmts>
  <fonts count="26" x14ac:knownFonts="1">
    <font>
      <sz val="11"/>
      <color theme="1"/>
      <name val="Calibri"/>
      <family val="2"/>
      <scheme val="minor"/>
    </font>
    <font>
      <b/>
      <sz val="11"/>
      <color theme="1"/>
      <name val="Calibri"/>
      <family val="2"/>
      <scheme val="minor"/>
    </font>
    <font>
      <sz val="18"/>
      <color theme="1"/>
      <name val="Calibri"/>
      <family val="2"/>
      <scheme val="minor"/>
    </font>
    <font>
      <b/>
      <sz val="8"/>
      <color theme="1"/>
      <name val="Calibri"/>
      <family val="2"/>
      <scheme val="minor"/>
    </font>
    <font>
      <sz val="8"/>
      <color theme="1"/>
      <name val="Calibri"/>
      <family val="2"/>
      <scheme val="minor"/>
    </font>
    <font>
      <sz val="13"/>
      <color theme="1"/>
      <name val="Calibri"/>
      <family val="2"/>
      <scheme val="minor"/>
    </font>
    <font>
      <b/>
      <sz val="16"/>
      <color theme="1"/>
      <name val="Calibri"/>
      <family val="2"/>
      <scheme val="minor"/>
    </font>
    <font>
      <b/>
      <sz val="13"/>
      <color theme="1"/>
      <name val="Calibri"/>
      <family val="2"/>
      <scheme val="minor"/>
    </font>
    <font>
      <b/>
      <sz val="22"/>
      <color theme="1"/>
      <name val="Calibri"/>
      <family val="2"/>
      <scheme val="minor"/>
    </font>
    <font>
      <sz val="11"/>
      <color theme="1"/>
      <name val="Calibri"/>
      <family val="2"/>
      <scheme val="minor"/>
    </font>
    <font>
      <sz val="10"/>
      <color theme="1"/>
      <name val="Calibri"/>
      <family val="2"/>
      <scheme val="minor"/>
    </font>
    <font>
      <sz val="8"/>
      <color rgb="FFFF0000"/>
      <name val="Calibri"/>
      <family val="2"/>
      <scheme val="minor"/>
    </font>
    <font>
      <sz val="6"/>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sz val="11"/>
      <color theme="0" tint="-0.499984740745262"/>
      <name val="Calibri"/>
      <family val="2"/>
      <scheme val="minor"/>
    </font>
    <font>
      <b/>
      <sz val="8"/>
      <color rgb="FFFF0000"/>
      <name val="Calibri"/>
      <family val="2"/>
      <scheme val="minor"/>
    </font>
    <font>
      <b/>
      <sz val="10"/>
      <color theme="1"/>
      <name val="Calibri"/>
      <family val="2"/>
      <scheme val="minor"/>
    </font>
    <font>
      <sz val="18"/>
      <color rgb="FFFF0000"/>
      <name val="Calibri"/>
      <family val="2"/>
      <scheme val="minor"/>
    </font>
    <font>
      <i/>
      <sz val="11"/>
      <color theme="0" tint="-0.249977111117893"/>
      <name val="Calibri"/>
      <family val="2"/>
      <scheme val="minor"/>
    </font>
    <font>
      <b/>
      <sz val="1"/>
      <color theme="1"/>
      <name val="Calibri"/>
      <family val="2"/>
      <scheme val="minor"/>
    </font>
    <font>
      <sz val="1"/>
      <color theme="1"/>
      <name val="Calibri"/>
      <family val="2"/>
      <scheme val="minor"/>
    </font>
    <font>
      <sz val="11"/>
      <color theme="0"/>
      <name val="Calibri"/>
      <family val="2"/>
      <scheme val="minor"/>
    </font>
    <font>
      <b/>
      <sz val="9"/>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43" fontId="9" fillId="0" borderId="0" applyFont="0" applyFill="0" applyBorder="0" applyAlignment="0" applyProtection="0"/>
  </cellStyleXfs>
  <cellXfs count="182">
    <xf numFmtId="0" fontId="0" fillId="0" borderId="0" xfId="0"/>
    <xf numFmtId="0" fontId="0" fillId="0" borderId="0" xfId="0" applyProtection="1"/>
    <xf numFmtId="0" fontId="0" fillId="0" borderId="2" xfId="0" applyBorder="1" applyProtection="1"/>
    <xf numFmtId="0" fontId="2" fillId="0" borderId="2" xfId="0" applyFont="1" applyBorder="1" applyAlignment="1" applyProtection="1">
      <alignment horizontal="left" vertical="top"/>
    </xf>
    <xf numFmtId="0" fontId="0" fillId="0" borderId="2" xfId="0" applyBorder="1" applyAlignment="1" applyProtection="1">
      <alignment horizontal="left"/>
    </xf>
    <xf numFmtId="0" fontId="0" fillId="0" borderId="2" xfId="0" applyBorder="1" applyAlignment="1" applyProtection="1">
      <alignment horizontal="right"/>
    </xf>
    <xf numFmtId="0" fontId="11" fillId="0" borderId="0" xfId="0" applyFont="1" applyProtection="1"/>
    <xf numFmtId="49" fontId="0" fillId="0" borderId="0" xfId="0" applyNumberFormat="1" applyProtection="1"/>
    <xf numFmtId="0" fontId="13" fillId="0" borderId="0" xfId="0" applyFont="1" applyProtection="1"/>
    <xf numFmtId="0" fontId="6" fillId="0" borderId="0" xfId="0" applyFont="1" applyProtection="1"/>
    <xf numFmtId="0" fontId="15" fillId="0" borderId="0" xfId="0" applyFont="1" applyProtection="1"/>
    <xf numFmtId="0" fontId="0" fillId="0" borderId="3" xfId="0" applyBorder="1" applyAlignment="1" applyProtection="1">
      <alignment horizontal="left"/>
    </xf>
    <xf numFmtId="0" fontId="0" fillId="0" borderId="3" xfId="0" applyBorder="1" applyAlignment="1" applyProtection="1">
      <alignment horizontal="right"/>
    </xf>
    <xf numFmtId="0" fontId="0" fillId="0" borderId="0" xfId="0" applyBorder="1" applyAlignment="1" applyProtection="1">
      <alignment horizontal="left"/>
    </xf>
    <xf numFmtId="0" fontId="0" fillId="0" borderId="5" xfId="0" applyBorder="1" applyAlignment="1" applyProtection="1">
      <alignment horizontal="left"/>
    </xf>
    <xf numFmtId="0" fontId="0" fillId="0" borderId="5" xfId="0" applyBorder="1" applyAlignment="1" applyProtection="1">
      <alignment horizontal="right"/>
    </xf>
    <xf numFmtId="0" fontId="2" fillId="0" borderId="0" xfId="0" applyFont="1" applyAlignment="1" applyProtection="1">
      <alignment horizontal="left" vertical="top"/>
    </xf>
    <xf numFmtId="0" fontId="1" fillId="2" borderId="1" xfId="0" applyFont="1" applyFill="1" applyBorder="1" applyProtection="1"/>
    <xf numFmtId="0" fontId="1" fillId="2" borderId="10" xfId="0" applyFont="1" applyFill="1" applyBorder="1" applyProtection="1"/>
    <xf numFmtId="49" fontId="1" fillId="2" borderId="21" xfId="0" applyNumberFormat="1" applyFont="1" applyFill="1" applyBorder="1" applyAlignment="1" applyProtection="1">
      <alignment vertical="top"/>
    </xf>
    <xf numFmtId="0" fontId="3" fillId="2" borderId="10" xfId="0" applyFont="1" applyFill="1" applyBorder="1" applyProtection="1"/>
    <xf numFmtId="0" fontId="3" fillId="2" borderId="1" xfId="0" applyFont="1" applyFill="1" applyBorder="1" applyProtection="1"/>
    <xf numFmtId="49" fontId="3" fillId="2" borderId="22" xfId="0" applyNumberFormat="1" applyFont="1" applyFill="1" applyBorder="1" applyAlignment="1" applyProtection="1">
      <alignment vertical="top"/>
    </xf>
    <xf numFmtId="0" fontId="4" fillId="0" borderId="0" xfId="0" applyFont="1" applyProtection="1"/>
    <xf numFmtId="49" fontId="1" fillId="2" borderId="17" xfId="0" applyNumberFormat="1" applyFont="1" applyFill="1" applyBorder="1" applyAlignment="1" applyProtection="1">
      <alignment vertical="top"/>
    </xf>
    <xf numFmtId="0" fontId="0" fillId="3" borderId="10" xfId="0" applyFont="1" applyFill="1" applyBorder="1" applyProtection="1"/>
    <xf numFmtId="0" fontId="0" fillId="3" borderId="1" xfId="0" applyFont="1" applyFill="1" applyBorder="1" applyProtection="1"/>
    <xf numFmtId="0" fontId="0" fillId="0" borderId="0" xfId="0" applyFont="1" applyProtection="1"/>
    <xf numFmtId="0" fontId="0" fillId="3" borderId="4" xfId="0" applyFont="1" applyFill="1" applyBorder="1" applyProtection="1"/>
    <xf numFmtId="0" fontId="0" fillId="0" borderId="8" xfId="0" applyFont="1" applyBorder="1" applyProtection="1"/>
    <xf numFmtId="0" fontId="7" fillId="2" borderId="14" xfId="0" applyFont="1" applyFill="1" applyBorder="1" applyProtection="1"/>
    <xf numFmtId="0" fontId="1" fillId="2" borderId="3" xfId="0" applyFont="1" applyFill="1" applyBorder="1" applyProtection="1"/>
    <xf numFmtId="0" fontId="0" fillId="3" borderId="17" xfId="0" applyFont="1" applyFill="1" applyBorder="1" applyProtection="1"/>
    <xf numFmtId="0" fontId="0" fillId="3" borderId="18" xfId="0" applyFont="1" applyFill="1" applyBorder="1" applyProtection="1"/>
    <xf numFmtId="49" fontId="0" fillId="0" borderId="0" xfId="0" applyNumberFormat="1" applyFont="1" applyFill="1" applyBorder="1" applyProtection="1"/>
    <xf numFmtId="0" fontId="7" fillId="2" borderId="6" xfId="0" applyFont="1" applyFill="1" applyBorder="1" applyProtection="1"/>
    <xf numFmtId="0" fontId="1" fillId="2" borderId="5" xfId="0" applyFont="1" applyFill="1" applyBorder="1" applyProtection="1"/>
    <xf numFmtId="0" fontId="1" fillId="2" borderId="7" xfId="0" applyFont="1" applyFill="1" applyBorder="1" applyProtection="1"/>
    <xf numFmtId="0" fontId="0" fillId="3" borderId="7" xfId="0" applyFont="1" applyFill="1" applyBorder="1" applyProtection="1"/>
    <xf numFmtId="0" fontId="0" fillId="2" borderId="5" xfId="0" applyFont="1" applyFill="1" applyBorder="1" applyProtection="1"/>
    <xf numFmtId="0" fontId="7" fillId="2" borderId="12" xfId="0" applyFont="1" applyFill="1" applyBorder="1" applyProtection="1"/>
    <xf numFmtId="0" fontId="1" fillId="2" borderId="13" xfId="0" applyFont="1" applyFill="1" applyBorder="1" applyProtection="1"/>
    <xf numFmtId="0" fontId="0" fillId="2" borderId="2" xfId="0" applyFont="1" applyFill="1" applyBorder="1" applyProtection="1"/>
    <xf numFmtId="0" fontId="7" fillId="2" borderId="1" xfId="0" applyFont="1" applyFill="1" applyBorder="1" applyProtection="1"/>
    <xf numFmtId="0" fontId="1" fillId="2" borderId="1" xfId="0" applyFont="1" applyFill="1" applyBorder="1" applyAlignment="1" applyProtection="1">
      <alignment horizontal="right"/>
    </xf>
    <xf numFmtId="0" fontId="7" fillId="2" borderId="16" xfId="0" applyFont="1" applyFill="1" applyBorder="1" applyProtection="1"/>
    <xf numFmtId="0" fontId="1" fillId="2" borderId="11" xfId="0" applyFont="1" applyFill="1" applyBorder="1" applyProtection="1"/>
    <xf numFmtId="0" fontId="0" fillId="2" borderId="11" xfId="0" applyFont="1" applyFill="1" applyBorder="1" applyProtection="1"/>
    <xf numFmtId="0" fontId="0" fillId="2" borderId="13" xfId="0" applyFont="1" applyFill="1" applyBorder="1" applyProtection="1"/>
    <xf numFmtId="49" fontId="0" fillId="0" borderId="0" xfId="0" applyNumberFormat="1" applyFont="1" applyProtection="1"/>
    <xf numFmtId="0" fontId="5" fillId="0" borderId="8" xfId="0" applyFont="1" applyBorder="1" applyProtection="1"/>
    <xf numFmtId="0" fontId="10" fillId="3" borderId="15" xfId="0" applyFont="1" applyFill="1" applyBorder="1" applyProtection="1"/>
    <xf numFmtId="0" fontId="10" fillId="3" borderId="18" xfId="0" applyFont="1" applyFill="1" applyBorder="1" applyProtection="1"/>
    <xf numFmtId="0" fontId="10" fillId="3" borderId="17" xfId="0" applyFont="1" applyFill="1" applyBorder="1" applyProtection="1"/>
    <xf numFmtId="49" fontId="10" fillId="0" borderId="0" xfId="0" applyNumberFormat="1" applyFont="1" applyFill="1" applyBorder="1" applyAlignment="1" applyProtection="1">
      <alignment horizontal="left"/>
    </xf>
    <xf numFmtId="0" fontId="17" fillId="0" borderId="0" xfId="0" quotePrefix="1" applyFont="1" applyProtection="1"/>
    <xf numFmtId="0" fontId="0" fillId="0" borderId="0" xfId="0" quotePrefix="1" applyProtection="1"/>
    <xf numFmtId="49" fontId="0" fillId="0" borderId="0" xfId="0" applyNumberFormat="1" applyAlignment="1" applyProtection="1">
      <alignment horizontal="left"/>
    </xf>
    <xf numFmtId="49" fontId="10" fillId="0" borderId="0" xfId="0" applyNumberFormat="1" applyFont="1" applyFill="1" applyBorder="1" applyProtection="1"/>
    <xf numFmtId="0" fontId="0" fillId="0" borderId="0" xfId="0" applyFont="1" applyBorder="1" applyProtection="1"/>
    <xf numFmtId="49" fontId="0" fillId="0" borderId="0" xfId="0" applyNumberFormat="1" applyFont="1" applyBorder="1" applyProtection="1"/>
    <xf numFmtId="0" fontId="0" fillId="0" borderId="1" xfId="0" applyFont="1" applyBorder="1" applyAlignment="1" applyProtection="1">
      <alignment shrinkToFit="1"/>
      <protection locked="0"/>
    </xf>
    <xf numFmtId="20" fontId="0" fillId="0" borderId="1" xfId="0" applyNumberFormat="1" applyFont="1" applyBorder="1" applyProtection="1">
      <protection locked="0"/>
    </xf>
    <xf numFmtId="43" fontId="0" fillId="0" borderId="1" xfId="1" applyFont="1" applyBorder="1" applyProtection="1">
      <protection locked="0"/>
    </xf>
    <xf numFmtId="0" fontId="0" fillId="0" borderId="6" xfId="0" applyFont="1" applyBorder="1" applyProtection="1">
      <protection locked="0"/>
    </xf>
    <xf numFmtId="0" fontId="0" fillId="0" borderId="1" xfId="0" applyFont="1" applyBorder="1" applyProtection="1">
      <protection locked="0"/>
    </xf>
    <xf numFmtId="0" fontId="0" fillId="0" borderId="0" xfId="0" applyAlignment="1" applyProtection="1">
      <alignment horizontal="right" vertical="top"/>
    </xf>
    <xf numFmtId="0" fontId="0" fillId="0" borderId="0" xfId="0" applyProtection="1">
      <protection locked="0"/>
    </xf>
    <xf numFmtId="0" fontId="13" fillId="0" borderId="0" xfId="0" applyFont="1" applyAlignment="1" applyProtection="1">
      <alignment wrapText="1"/>
    </xf>
    <xf numFmtId="0" fontId="1" fillId="2" borderId="21" xfId="0" applyFont="1" applyFill="1" applyBorder="1" applyAlignment="1" applyProtection="1">
      <alignment vertical="top"/>
    </xf>
    <xf numFmtId="0" fontId="1" fillId="2" borderId="22" xfId="0" applyFont="1" applyFill="1" applyBorder="1" applyAlignment="1" applyProtection="1">
      <alignment vertical="top"/>
    </xf>
    <xf numFmtId="0" fontId="3" fillId="2" borderId="21" xfId="0" applyFont="1" applyFill="1" applyBorder="1" applyAlignment="1" applyProtection="1">
      <alignment vertical="top" wrapText="1"/>
    </xf>
    <xf numFmtId="0" fontId="1" fillId="2" borderId="17" xfId="0" applyFont="1" applyFill="1" applyBorder="1" applyAlignment="1" applyProtection="1">
      <alignment vertical="top"/>
    </xf>
    <xf numFmtId="0" fontId="3" fillId="2" borderId="17" xfId="0" applyFont="1" applyFill="1" applyBorder="1" applyAlignment="1" applyProtection="1">
      <alignment vertical="top" wrapText="1"/>
    </xf>
    <xf numFmtId="0" fontId="2" fillId="0" borderId="0" xfId="0" applyFont="1" applyAlignment="1" applyProtection="1">
      <alignment horizontal="left" vertical="top"/>
    </xf>
    <xf numFmtId="0" fontId="2" fillId="0" borderId="2" xfId="0" applyFont="1" applyBorder="1" applyAlignment="1" applyProtection="1">
      <alignment horizontal="left" vertical="top"/>
    </xf>
    <xf numFmtId="0" fontId="0" fillId="0" borderId="5" xfId="0" applyBorder="1" applyAlignment="1" applyProtection="1">
      <alignment horizontal="left"/>
    </xf>
    <xf numFmtId="49" fontId="12" fillId="0" borderId="2" xfId="0" applyNumberFormat="1" applyFont="1" applyBorder="1" applyAlignment="1" applyProtection="1">
      <alignment horizontal="right" wrapText="1"/>
    </xf>
    <xf numFmtId="2" fontId="0" fillId="3" borderId="20" xfId="0" applyNumberFormat="1" applyFont="1" applyFill="1" applyBorder="1" applyProtection="1"/>
    <xf numFmtId="0" fontId="0" fillId="0" borderId="11" xfId="0" applyBorder="1" applyProtection="1"/>
    <xf numFmtId="164" fontId="0" fillId="0" borderId="1" xfId="0" applyNumberFormat="1" applyFont="1" applyBorder="1" applyAlignment="1" applyProtection="1">
      <alignment shrinkToFit="1"/>
      <protection locked="0"/>
    </xf>
    <xf numFmtId="0" fontId="0" fillId="0" borderId="1" xfId="0" applyNumberFormat="1" applyFont="1" applyBorder="1" applyAlignment="1" applyProtection="1">
      <alignment horizontal="left" shrinkToFit="1"/>
      <protection locked="0"/>
    </xf>
    <xf numFmtId="0" fontId="4" fillId="0" borderId="11" xfId="0" applyFont="1" applyBorder="1" applyAlignment="1" applyProtection="1">
      <alignment horizontal="left" vertical="top"/>
    </xf>
    <xf numFmtId="49" fontId="12" fillId="0" borderId="11" xfId="0" applyNumberFormat="1" applyFont="1" applyBorder="1" applyAlignment="1" applyProtection="1">
      <alignment horizontal="right"/>
    </xf>
    <xf numFmtId="0" fontId="8" fillId="0" borderId="3" xfId="0" applyFont="1" applyBorder="1" applyAlignment="1" applyProtection="1">
      <alignment horizontal="left"/>
    </xf>
    <xf numFmtId="164" fontId="0" fillId="0" borderId="1" xfId="0" applyNumberFormat="1" applyFont="1" applyBorder="1" applyAlignment="1" applyProtection="1">
      <alignment horizontal="left"/>
      <protection locked="0"/>
    </xf>
    <xf numFmtId="0" fontId="3" fillId="2" borderId="22" xfId="0" applyFont="1" applyFill="1" applyBorder="1" applyAlignment="1" applyProtection="1">
      <alignment vertical="top"/>
    </xf>
    <xf numFmtId="0" fontId="13" fillId="3" borderId="0" xfId="0" applyFont="1" applyFill="1" applyProtection="1"/>
    <xf numFmtId="0" fontId="15" fillId="3" borderId="0" xfId="0" applyFont="1" applyFill="1" applyProtection="1"/>
    <xf numFmtId="0" fontId="13" fillId="5" borderId="0" xfId="0" applyFont="1" applyFill="1" applyProtection="1"/>
    <xf numFmtId="0" fontId="15" fillId="5" borderId="0" xfId="0" applyFont="1" applyFill="1" applyProtection="1"/>
    <xf numFmtId="0" fontId="5" fillId="0" borderId="0" xfId="0" applyFont="1" applyBorder="1" applyProtection="1"/>
    <xf numFmtId="0" fontId="6" fillId="2" borderId="24" xfId="0" applyFont="1" applyFill="1" applyBorder="1" applyProtection="1"/>
    <xf numFmtId="0" fontId="6" fillId="2" borderId="25" xfId="0" applyFont="1" applyFill="1" applyBorder="1" applyProtection="1"/>
    <xf numFmtId="0" fontId="6" fillId="2" borderId="26" xfId="0" applyFont="1" applyFill="1" applyBorder="1" applyProtection="1"/>
    <xf numFmtId="0" fontId="20" fillId="0" borderId="0" xfId="0" applyFont="1" applyAlignment="1" applyProtection="1">
      <alignment horizontal="right"/>
    </xf>
    <xf numFmtId="0" fontId="6" fillId="2" borderId="14" xfId="0" applyFont="1" applyFill="1" applyBorder="1" applyProtection="1"/>
    <xf numFmtId="0" fontId="6" fillId="2" borderId="3" xfId="0" applyFont="1" applyFill="1" applyBorder="1" applyProtection="1"/>
    <xf numFmtId="0" fontId="6" fillId="2" borderId="18" xfId="0" applyFont="1" applyFill="1" applyBorder="1" applyProtection="1"/>
    <xf numFmtId="0" fontId="7" fillId="2" borderId="27" xfId="0" applyFont="1" applyFill="1" applyBorder="1" applyProtection="1"/>
    <xf numFmtId="0" fontId="1" fillId="2" borderId="2" xfId="0" applyFont="1" applyFill="1" applyBorder="1" applyProtection="1"/>
    <xf numFmtId="0" fontId="7" fillId="2" borderId="9" xfId="0" applyFont="1" applyFill="1" applyBorder="1" applyProtection="1"/>
    <xf numFmtId="0" fontId="1" fillId="2" borderId="28" xfId="0" applyFont="1" applyFill="1" applyBorder="1" applyProtection="1"/>
    <xf numFmtId="0" fontId="1" fillId="2" borderId="29" xfId="0" applyFont="1" applyFill="1" applyBorder="1" applyProtection="1"/>
    <xf numFmtId="43" fontId="0" fillId="0" borderId="1" xfId="1" applyFont="1" applyBorder="1" applyAlignment="1" applyProtection="1">
      <alignment horizontal="left"/>
    </xf>
    <xf numFmtId="43" fontId="1" fillId="4" borderId="1" xfId="1" applyFont="1" applyFill="1" applyBorder="1" applyAlignment="1" applyProtection="1">
      <alignment horizontal="left"/>
    </xf>
    <xf numFmtId="0" fontId="22" fillId="2" borderId="10" xfId="0" applyFont="1" applyFill="1" applyBorder="1" applyProtection="1"/>
    <xf numFmtId="0" fontId="22" fillId="2" borderId="1" xfId="0" applyFont="1" applyFill="1" applyBorder="1" applyProtection="1"/>
    <xf numFmtId="0" fontId="23" fillId="0" borderId="0" xfId="0" applyFont="1" applyProtection="1"/>
    <xf numFmtId="164" fontId="0" fillId="0" borderId="21" xfId="0" applyNumberFormat="1" applyFont="1" applyBorder="1" applyAlignment="1" applyProtection="1">
      <alignment horizontal="left"/>
      <protection locked="0"/>
    </xf>
    <xf numFmtId="164" fontId="0" fillId="0" borderId="21" xfId="0" applyNumberFormat="1" applyFont="1" applyBorder="1" applyAlignment="1" applyProtection="1">
      <alignment shrinkToFit="1"/>
      <protection locked="0"/>
    </xf>
    <xf numFmtId="0" fontId="0" fillId="0" borderId="21" xfId="0" applyFont="1" applyBorder="1" applyAlignment="1" applyProtection="1">
      <alignment shrinkToFit="1"/>
      <protection locked="0"/>
    </xf>
    <xf numFmtId="20" fontId="0" fillId="0" borderId="21" xfId="0" applyNumberFormat="1" applyFont="1" applyBorder="1" applyProtection="1">
      <protection locked="0"/>
    </xf>
    <xf numFmtId="43" fontId="0" fillId="0" borderId="21" xfId="1" applyFont="1" applyBorder="1" applyProtection="1">
      <protection locked="0"/>
    </xf>
    <xf numFmtId="0" fontId="0" fillId="0" borderId="16" xfId="0" applyFont="1" applyBorder="1" applyProtection="1">
      <protection locked="0"/>
    </xf>
    <xf numFmtId="0" fontId="0" fillId="3" borderId="31" xfId="0" applyFont="1" applyFill="1" applyBorder="1" applyProtection="1"/>
    <xf numFmtId="0" fontId="0" fillId="3" borderId="21" xfId="0" applyFont="1" applyFill="1" applyBorder="1" applyProtection="1"/>
    <xf numFmtId="0" fontId="22" fillId="2" borderId="1" xfId="0" applyFont="1" applyFill="1" applyBorder="1" applyAlignment="1" applyProtection="1">
      <alignment vertical="top"/>
    </xf>
    <xf numFmtId="0" fontId="22" fillId="2" borderId="1" xfId="0" applyFont="1" applyFill="1" applyBorder="1" applyAlignment="1" applyProtection="1">
      <alignment vertical="top" wrapText="1"/>
    </xf>
    <xf numFmtId="0" fontId="22" fillId="2" borderId="6" xfId="0" applyFont="1" applyFill="1" applyBorder="1" applyAlignment="1" applyProtection="1">
      <alignment vertical="top"/>
    </xf>
    <xf numFmtId="49" fontId="22" fillId="2" borderId="1" xfId="0" applyNumberFormat="1" applyFont="1" applyFill="1" applyBorder="1" applyAlignment="1" applyProtection="1">
      <alignment vertical="top"/>
    </xf>
    <xf numFmtId="0" fontId="0" fillId="2" borderId="4" xfId="0" applyFont="1" applyFill="1" applyBorder="1" applyAlignment="1" applyProtection="1">
      <alignment horizontal="right"/>
    </xf>
    <xf numFmtId="43" fontId="0" fillId="3" borderId="4" xfId="1" applyFont="1" applyFill="1" applyBorder="1" applyProtection="1"/>
    <xf numFmtId="2" fontId="0" fillId="3" borderId="4" xfId="0" applyNumberFormat="1" applyFont="1" applyFill="1" applyBorder="1" applyProtection="1"/>
    <xf numFmtId="0" fontId="22" fillId="2" borderId="17" xfId="0" applyFont="1" applyFill="1" applyBorder="1" applyAlignment="1" applyProtection="1">
      <alignment vertical="top"/>
    </xf>
    <xf numFmtId="0" fontId="22" fillId="2" borderId="17" xfId="0" applyFont="1" applyFill="1" applyBorder="1" applyAlignment="1" applyProtection="1">
      <alignment vertical="top" wrapText="1"/>
    </xf>
    <xf numFmtId="0" fontId="22" fillId="2" borderId="14" xfId="0" applyFont="1" applyFill="1" applyBorder="1" applyAlignment="1" applyProtection="1">
      <alignment vertical="top"/>
    </xf>
    <xf numFmtId="0" fontId="22" fillId="2" borderId="32" xfId="0" applyFont="1" applyFill="1" applyBorder="1" applyProtection="1"/>
    <xf numFmtId="0" fontId="22" fillId="2" borderId="17" xfId="0" applyFont="1" applyFill="1" applyBorder="1" applyProtection="1"/>
    <xf numFmtId="49" fontId="22" fillId="2" borderId="17" xfId="0" applyNumberFormat="1" applyFont="1" applyFill="1" applyBorder="1" applyAlignment="1" applyProtection="1">
      <alignment vertical="top"/>
    </xf>
    <xf numFmtId="0" fontId="23" fillId="0" borderId="3" xfId="0" applyFont="1" applyBorder="1" applyProtection="1"/>
    <xf numFmtId="0" fontId="0" fillId="3" borderId="1" xfId="0" applyNumberFormat="1" applyFont="1" applyFill="1" applyBorder="1" applyAlignment="1" applyProtection="1">
      <alignment horizontal="left" shrinkToFit="1"/>
      <protection locked="0"/>
    </xf>
    <xf numFmtId="49" fontId="0" fillId="3" borderId="1" xfId="0" applyNumberFormat="1" applyFont="1" applyFill="1" applyBorder="1" applyAlignment="1" applyProtection="1">
      <alignment horizontal="left" shrinkToFit="1"/>
      <protection locked="0"/>
    </xf>
    <xf numFmtId="0" fontId="0" fillId="3" borderId="21" xfId="0" applyNumberFormat="1" applyFont="1" applyFill="1" applyBorder="1" applyAlignment="1" applyProtection="1">
      <alignment horizontal="left" shrinkToFit="1"/>
      <protection locked="0"/>
    </xf>
    <xf numFmtId="0" fontId="0" fillId="0" borderId="2" xfId="0" applyBorder="1" applyAlignment="1" applyProtection="1">
      <alignment horizontal="left"/>
    </xf>
    <xf numFmtId="0" fontId="2" fillId="0" borderId="2" xfId="0" applyFont="1" applyBorder="1" applyAlignment="1" applyProtection="1">
      <alignment horizontal="left" vertical="top"/>
    </xf>
    <xf numFmtId="0" fontId="21" fillId="0" borderId="30" xfId="0" applyFont="1" applyBorder="1"/>
    <xf numFmtId="0" fontId="21" fillId="0" borderId="0" xfId="0" applyFont="1"/>
    <xf numFmtId="0" fontId="21" fillId="0" borderId="8" xfId="0" applyFont="1" applyBorder="1"/>
    <xf numFmtId="0" fontId="1" fillId="4" borderId="1" xfId="0" applyFont="1" applyFill="1" applyBorder="1" applyAlignment="1">
      <alignment horizontal="left"/>
    </xf>
    <xf numFmtId="0" fontId="1" fillId="4" borderId="7" xfId="0" applyFont="1" applyFill="1" applyBorder="1" applyAlignment="1">
      <alignment horizontal="left"/>
    </xf>
    <xf numFmtId="49" fontId="0" fillId="0" borderId="1" xfId="0" applyNumberFormat="1" applyBorder="1" applyAlignment="1">
      <alignment horizontal="right" shrinkToFit="1"/>
    </xf>
    <xf numFmtId="49" fontId="0" fillId="0" borderId="1" xfId="0" applyNumberFormat="1" applyBorder="1" applyAlignment="1">
      <alignment horizontal="left"/>
    </xf>
    <xf numFmtId="49" fontId="0" fillId="0" borderId="1" xfId="0" applyNumberFormat="1" applyBorder="1" applyAlignment="1" applyProtection="1">
      <alignment horizontal="right" shrinkToFit="1"/>
      <protection locked="0"/>
    </xf>
    <xf numFmtId="49" fontId="0" fillId="0" borderId="1" xfId="0" applyNumberFormat="1" applyBorder="1" applyAlignment="1" applyProtection="1">
      <alignment horizontal="left"/>
      <protection locked="0"/>
    </xf>
    <xf numFmtId="0" fontId="0" fillId="6" borderId="1" xfId="1" applyNumberFormat="1" applyFont="1" applyFill="1" applyBorder="1" applyAlignment="1" applyProtection="1">
      <alignment horizontal="left"/>
    </xf>
    <xf numFmtId="49" fontId="24" fillId="0" borderId="11" xfId="0" applyNumberFormat="1" applyFont="1" applyBorder="1" applyAlignment="1">
      <alignment horizontal="right" shrinkToFit="1"/>
    </xf>
    <xf numFmtId="49" fontId="0" fillId="0" borderId="11" xfId="0" applyNumberFormat="1" applyBorder="1" applyAlignment="1">
      <alignment horizontal="left"/>
    </xf>
    <xf numFmtId="0" fontId="8" fillId="0" borderId="0" xfId="0" applyFont="1" applyBorder="1" applyAlignment="1" applyProtection="1">
      <alignment horizontal="left"/>
    </xf>
    <xf numFmtId="0" fontId="2" fillId="0" borderId="0" xfId="0" applyFont="1" applyBorder="1" applyAlignment="1" applyProtection="1">
      <alignment horizontal="left" vertical="top"/>
    </xf>
    <xf numFmtId="0" fontId="2" fillId="0" borderId="2" xfId="0" applyFont="1" applyBorder="1" applyAlignment="1" applyProtection="1">
      <alignment horizontal="left" vertical="top"/>
    </xf>
    <xf numFmtId="0" fontId="8" fillId="0" borderId="0" xfId="0" applyFont="1" applyAlignment="1" applyProtection="1"/>
    <xf numFmtId="0" fontId="2" fillId="0" borderId="0" xfId="0" applyFont="1" applyAlignment="1" applyProtection="1">
      <alignment vertical="top"/>
    </xf>
    <xf numFmtId="0" fontId="2" fillId="0" borderId="2" xfId="0" applyFont="1" applyBorder="1" applyAlignment="1" applyProtection="1">
      <alignment vertical="top"/>
    </xf>
    <xf numFmtId="0" fontId="1" fillId="4" borderId="6" xfId="0" applyFont="1" applyFill="1" applyBorder="1" applyAlignment="1">
      <alignment horizontal="left"/>
    </xf>
    <xf numFmtId="0" fontId="1" fillId="4" borderId="7" xfId="0" applyFont="1" applyFill="1" applyBorder="1" applyAlignment="1">
      <alignment horizontal="left"/>
    </xf>
    <xf numFmtId="0" fontId="1" fillId="2" borderId="6" xfId="0" applyFont="1" applyFill="1" applyBorder="1" applyAlignment="1" applyProtection="1">
      <alignment horizontal="left"/>
    </xf>
    <xf numFmtId="0" fontId="1" fillId="2" borderId="5" xfId="0" applyFont="1" applyFill="1" applyBorder="1" applyAlignment="1" applyProtection="1">
      <alignment horizontal="left"/>
    </xf>
    <xf numFmtId="49" fontId="0" fillId="0" borderId="6" xfId="0" applyNumberFormat="1" applyBorder="1" applyAlignment="1">
      <alignment horizontal="left"/>
    </xf>
    <xf numFmtId="0" fontId="0" fillId="0" borderId="7" xfId="0" applyBorder="1" applyAlignment="1">
      <alignment horizontal="left"/>
    </xf>
    <xf numFmtId="0" fontId="0" fillId="6" borderId="1" xfId="0" applyFill="1" applyBorder="1" applyAlignment="1">
      <alignment horizontal="left"/>
    </xf>
    <xf numFmtId="0" fontId="1" fillId="4" borderId="1" xfId="0" applyFont="1" applyFill="1" applyBorder="1" applyAlignment="1">
      <alignment horizontal="left"/>
    </xf>
    <xf numFmtId="0" fontId="6" fillId="2" borderId="6" xfId="0" applyFont="1" applyFill="1" applyBorder="1" applyAlignment="1">
      <alignment horizontal="center"/>
    </xf>
    <xf numFmtId="0" fontId="6" fillId="2" borderId="7" xfId="0" applyFont="1" applyFill="1" applyBorder="1" applyAlignment="1">
      <alignment horizontal="center"/>
    </xf>
    <xf numFmtId="0" fontId="19" fillId="2" borderId="21" xfId="0" applyFont="1" applyFill="1" applyBorder="1" applyAlignment="1" applyProtection="1">
      <alignment horizontal="left" vertical="top"/>
    </xf>
    <xf numFmtId="0" fontId="19" fillId="2" borderId="22" xfId="0" applyFont="1" applyFill="1" applyBorder="1" applyAlignment="1" applyProtection="1">
      <alignment horizontal="left" vertical="top"/>
    </xf>
    <xf numFmtId="0" fontId="19" fillId="2" borderId="21" xfId="0" applyFont="1" applyFill="1" applyBorder="1" applyAlignment="1" applyProtection="1">
      <alignment horizontal="left" vertical="top" wrapText="1"/>
    </xf>
    <xf numFmtId="0" fontId="19" fillId="2" borderId="22" xfId="0" applyFont="1" applyFill="1" applyBorder="1" applyAlignment="1" applyProtection="1">
      <alignment horizontal="left" vertical="top" wrapText="1"/>
    </xf>
    <xf numFmtId="0" fontId="18" fillId="0" borderId="8" xfId="0" applyFont="1" applyBorder="1" applyAlignment="1" applyProtection="1">
      <alignment horizontal="center" vertical="center" textRotation="90" wrapText="1"/>
    </xf>
    <xf numFmtId="0" fontId="6" fillId="2" borderId="1" xfId="0" applyFont="1" applyFill="1" applyBorder="1" applyAlignment="1">
      <alignment horizontal="center"/>
    </xf>
    <xf numFmtId="0" fontId="0" fillId="0" borderId="3" xfId="0" applyBorder="1" applyAlignment="1" applyProtection="1">
      <alignment horizontal="left"/>
      <protection locked="0"/>
    </xf>
    <xf numFmtId="0" fontId="0" fillId="0" borderId="5" xfId="0" applyBorder="1" applyAlignment="1" applyProtection="1">
      <alignment horizontal="left"/>
    </xf>
    <xf numFmtId="0" fontId="1" fillId="2" borderId="21" xfId="0" applyFont="1" applyFill="1" applyBorder="1" applyAlignment="1" applyProtection="1">
      <alignment horizontal="left" vertical="top" wrapText="1"/>
    </xf>
    <xf numFmtId="0" fontId="1" fillId="2" borderId="22" xfId="0" applyFont="1" applyFill="1" applyBorder="1" applyAlignment="1" applyProtection="1">
      <alignment horizontal="left" vertical="top" wrapText="1"/>
    </xf>
    <xf numFmtId="0" fontId="1" fillId="2" borderId="17" xfId="0" applyFont="1" applyFill="1" applyBorder="1" applyAlignment="1" applyProtection="1">
      <alignment horizontal="left" vertical="top" wrapText="1"/>
    </xf>
    <xf numFmtId="0" fontId="0" fillId="0" borderId="2" xfId="0" applyBorder="1" applyAlignment="1" applyProtection="1">
      <alignment horizontal="left"/>
    </xf>
    <xf numFmtId="0" fontId="0" fillId="0" borderId="3" xfId="0" applyBorder="1" applyAlignment="1" applyProtection="1">
      <alignment horizontal="center"/>
      <protection locked="0"/>
    </xf>
    <xf numFmtId="2" fontId="1" fillId="0" borderId="1" xfId="0" applyNumberFormat="1" applyFont="1" applyFill="1" applyBorder="1" applyAlignment="1" applyProtection="1">
      <alignment horizontal="right"/>
    </xf>
    <xf numFmtId="166" fontId="0" fillId="0" borderId="7" xfId="1" applyNumberFormat="1" applyFont="1" applyFill="1" applyBorder="1" applyProtection="1">
      <protection locked="0"/>
    </xf>
    <xf numFmtId="166" fontId="0" fillId="0" borderId="23" xfId="1" applyNumberFormat="1" applyFont="1" applyFill="1" applyBorder="1" applyProtection="1">
      <protection locked="0"/>
    </xf>
    <xf numFmtId="166" fontId="0" fillId="3" borderId="19" xfId="1" applyNumberFormat="1" applyFont="1" applyFill="1" applyBorder="1" applyProtection="1"/>
    <xf numFmtId="43" fontId="25" fillId="2" borderId="18" xfId="0" applyNumberFormat="1" applyFont="1" applyFill="1" applyBorder="1" applyAlignment="1" applyProtection="1">
      <alignment horizontal="right"/>
    </xf>
  </cellXfs>
  <cellStyles count="2">
    <cellStyle name="Komma" xfId="1" builtinId="3"/>
    <cellStyle name="Standard" xfId="0" builtinId="0"/>
  </cellStyles>
  <dxfs count="6">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505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9526</xdr:colOff>
      <xdr:row>1</xdr:row>
      <xdr:rowOff>2</xdr:rowOff>
    </xdr:from>
    <xdr:to>
      <xdr:col>0</xdr:col>
      <xdr:colOff>546020</xdr:colOff>
      <xdr:row>3</xdr:row>
      <xdr:rowOff>33579</xdr:rowOff>
    </xdr:to>
    <xdr:pic>
      <xdr:nvPicPr>
        <xdr:cNvPr id="9" name="Grafik 8">
          <a:extLst>
            <a:ext uri="{FF2B5EF4-FFF2-40B4-BE49-F238E27FC236}">
              <a16:creationId xmlns:a16="http://schemas.microsoft.com/office/drawing/2014/main" id="{83EE93CF-715C-4F24-8671-F2DBB531EB7B}"/>
            </a:ext>
          </a:extLst>
        </xdr:cNvPr>
        <xdr:cNvPicPr>
          <a:picLocks noChangeAspect="1"/>
        </xdr:cNvPicPr>
      </xdr:nvPicPr>
      <xdr:blipFill>
        <a:blip xmlns:r="http://schemas.openxmlformats.org/officeDocument/2006/relationships" r:embed="rId1"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266702"/>
          <a:ext cx="536494" cy="5669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1</xdr:row>
      <xdr:rowOff>2</xdr:rowOff>
    </xdr:from>
    <xdr:to>
      <xdr:col>0</xdr:col>
      <xdr:colOff>546020</xdr:colOff>
      <xdr:row>3</xdr:row>
      <xdr:rowOff>33579</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266702"/>
          <a:ext cx="536494" cy="566977"/>
        </a:xfrm>
        <a:prstGeom prst="rect">
          <a:avLst/>
        </a:prstGeom>
      </xdr:spPr>
    </xdr:pic>
    <xdr:clientData/>
  </xdr:twoCellAnchor>
  <xdr:twoCellAnchor>
    <xdr:from>
      <xdr:col>0</xdr:col>
      <xdr:colOff>9526</xdr:colOff>
      <xdr:row>31</xdr:row>
      <xdr:rowOff>2</xdr:rowOff>
    </xdr:from>
    <xdr:to>
      <xdr:col>0</xdr:col>
      <xdr:colOff>546020</xdr:colOff>
      <xdr:row>33</xdr:row>
      <xdr:rowOff>33579</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14258927"/>
          <a:ext cx="536494" cy="566977"/>
        </a:xfrm>
        <a:prstGeom prst="rect">
          <a:avLst/>
        </a:prstGeom>
      </xdr:spPr>
    </xdr:pic>
    <xdr:clientData/>
  </xdr:twoCellAnchor>
  <xdr:twoCellAnchor>
    <xdr:from>
      <xdr:col>0</xdr:col>
      <xdr:colOff>9526</xdr:colOff>
      <xdr:row>58</xdr:row>
      <xdr:rowOff>2</xdr:rowOff>
    </xdr:from>
    <xdr:to>
      <xdr:col>0</xdr:col>
      <xdr:colOff>546020</xdr:colOff>
      <xdr:row>60</xdr:row>
      <xdr:rowOff>33579</xdr:rowOff>
    </xdr:to>
    <xdr:pic>
      <xdr:nvPicPr>
        <xdr:cNvPr id="11" name="Grafik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20878802"/>
          <a:ext cx="536494" cy="566977"/>
        </a:xfrm>
        <a:prstGeom prst="rect">
          <a:avLst/>
        </a:prstGeom>
      </xdr:spPr>
    </xdr:pic>
    <xdr:clientData/>
  </xdr:twoCellAnchor>
  <xdr:twoCellAnchor>
    <xdr:from>
      <xdr:col>0</xdr:col>
      <xdr:colOff>9526</xdr:colOff>
      <xdr:row>85</xdr:row>
      <xdr:rowOff>2</xdr:rowOff>
    </xdr:from>
    <xdr:to>
      <xdr:col>0</xdr:col>
      <xdr:colOff>546020</xdr:colOff>
      <xdr:row>87</xdr:row>
      <xdr:rowOff>33579</xdr:rowOff>
    </xdr:to>
    <xdr:pic>
      <xdr:nvPicPr>
        <xdr:cNvPr id="12" name="Grafik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27498677"/>
          <a:ext cx="536494" cy="566977"/>
        </a:xfrm>
        <a:prstGeom prst="rect">
          <a:avLst/>
        </a:prstGeom>
      </xdr:spPr>
    </xdr:pic>
    <xdr:clientData/>
  </xdr:twoCellAnchor>
  <xdr:twoCellAnchor>
    <xdr:from>
      <xdr:col>0</xdr:col>
      <xdr:colOff>9526</xdr:colOff>
      <xdr:row>112</xdr:row>
      <xdr:rowOff>2</xdr:rowOff>
    </xdr:from>
    <xdr:to>
      <xdr:col>0</xdr:col>
      <xdr:colOff>546020</xdr:colOff>
      <xdr:row>114</xdr:row>
      <xdr:rowOff>33579</xdr:rowOff>
    </xdr:to>
    <xdr:pic>
      <xdr:nvPicPr>
        <xdr:cNvPr id="13" name="Grafik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34118552"/>
          <a:ext cx="536494" cy="566977"/>
        </a:xfrm>
        <a:prstGeom prst="rect">
          <a:avLst/>
        </a:prstGeom>
      </xdr:spPr>
    </xdr:pic>
    <xdr:clientData/>
  </xdr:twoCellAnchor>
  <xdr:twoCellAnchor>
    <xdr:from>
      <xdr:col>0</xdr:col>
      <xdr:colOff>9526</xdr:colOff>
      <xdr:row>139</xdr:row>
      <xdr:rowOff>2</xdr:rowOff>
    </xdr:from>
    <xdr:to>
      <xdr:col>0</xdr:col>
      <xdr:colOff>546020</xdr:colOff>
      <xdr:row>140</xdr:row>
      <xdr:rowOff>208831</xdr:rowOff>
    </xdr:to>
    <xdr:pic>
      <xdr:nvPicPr>
        <xdr:cNvPr id="15" name="Grafik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2"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40738427"/>
          <a:ext cx="536494" cy="475529"/>
        </a:xfrm>
        <a:prstGeom prst="rect">
          <a:avLst/>
        </a:prstGeom>
      </xdr:spPr>
    </xdr:pic>
    <xdr:clientData/>
  </xdr:twoCellAnchor>
  <xdr:twoCellAnchor>
    <xdr:from>
      <xdr:col>0</xdr:col>
      <xdr:colOff>9526</xdr:colOff>
      <xdr:row>139</xdr:row>
      <xdr:rowOff>2</xdr:rowOff>
    </xdr:from>
    <xdr:to>
      <xdr:col>0</xdr:col>
      <xdr:colOff>546020</xdr:colOff>
      <xdr:row>140</xdr:row>
      <xdr:rowOff>208831</xdr:rowOff>
    </xdr:to>
    <xdr:pic>
      <xdr:nvPicPr>
        <xdr:cNvPr id="16" name="Grafik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2" cstate="screen">
          <a:clrChange>
            <a:clrFrom>
              <a:srgbClr val="FFF3D5"/>
            </a:clrFrom>
            <a:clrTo>
              <a:srgbClr val="FFF3D5">
                <a:alpha val="0"/>
              </a:srgbClr>
            </a:clrTo>
          </a:clrChange>
          <a:extLst>
            <a:ext uri="{28A0092B-C50C-407E-A947-70E740481C1C}">
              <a14:useLocalDpi xmlns:a14="http://schemas.microsoft.com/office/drawing/2010/main"/>
            </a:ext>
          </a:extLst>
        </a:blip>
        <a:stretch>
          <a:fillRect/>
        </a:stretch>
      </xdr:blipFill>
      <xdr:spPr>
        <a:xfrm>
          <a:off x="9526" y="40738427"/>
          <a:ext cx="536494" cy="4755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42FB-23C7-4DA4-A1FD-621F1A87ACB3}">
  <sheetPr>
    <pageSetUpPr fitToPage="1"/>
  </sheetPr>
  <dimension ref="A1:K28"/>
  <sheetViews>
    <sheetView showGridLines="0" showRuler="0" zoomScaleNormal="100" zoomScaleSheetLayoutView="100" zoomScalePageLayoutView="70" workbookViewId="0"/>
  </sheetViews>
  <sheetFormatPr baseColWidth="10" defaultColWidth="11.44140625" defaultRowHeight="14.4" x14ac:dyDescent="0.3"/>
  <cols>
    <col min="1" max="1" width="8.5546875" style="1" customWidth="1"/>
    <col min="2" max="2" width="12.5546875" style="1" customWidth="1"/>
    <col min="3" max="3" width="49.109375" style="1" customWidth="1"/>
    <col min="4" max="5" width="7.6640625" style="1" customWidth="1"/>
    <col min="6" max="6" width="6.5546875" style="1" customWidth="1"/>
    <col min="7" max="7" width="4.5546875" style="1" customWidth="1"/>
    <col min="8" max="9" width="8.6640625" style="1" customWidth="1"/>
    <col min="10" max="10" width="14.109375" style="1" customWidth="1"/>
    <col min="11" max="11" width="9.109375" style="7" customWidth="1"/>
    <col min="12" max="12" width="11.44140625" style="1" customWidth="1"/>
    <col min="13" max="16384" width="11.44140625" style="1"/>
  </cols>
  <sheetData>
    <row r="1" spans="1:11" ht="21" customHeight="1" x14ac:dyDescent="0.3">
      <c r="A1" s="67"/>
      <c r="B1" s="148" t="s">
        <v>5</v>
      </c>
      <c r="C1" s="148"/>
      <c r="K1" s="1"/>
    </row>
    <row r="2" spans="1:11" ht="21" customHeight="1" x14ac:dyDescent="0.3">
      <c r="B2" s="148"/>
      <c r="C2" s="148"/>
      <c r="K2" s="1"/>
    </row>
    <row r="3" spans="1:11" ht="21" customHeight="1" x14ac:dyDescent="0.3">
      <c r="B3" s="149" t="s">
        <v>26</v>
      </c>
      <c r="C3" s="149"/>
      <c r="K3" s="1"/>
    </row>
    <row r="4" spans="1:11" ht="21" customHeight="1" thickBot="1" x14ac:dyDescent="0.35">
      <c r="A4" s="2"/>
      <c r="B4" s="150"/>
      <c r="C4" s="150"/>
      <c r="D4" s="135"/>
      <c r="E4" s="134"/>
      <c r="F4" s="5"/>
      <c r="G4" s="134"/>
      <c r="H4" s="134"/>
      <c r="I4" s="134"/>
      <c r="J4" s="2"/>
      <c r="K4" s="77" t="s">
        <v>96</v>
      </c>
    </row>
    <row r="5" spans="1:11" ht="15.75" customHeight="1" x14ac:dyDescent="0.3">
      <c r="H5" s="6"/>
    </row>
    <row r="6" spans="1:11" s="8" customFormat="1" ht="15.75" customHeight="1" x14ac:dyDescent="0.4">
      <c r="A6" s="9" t="s">
        <v>27</v>
      </c>
      <c r="B6" s="9"/>
    </row>
    <row r="7" spans="1:11" s="8" customFormat="1" ht="15.75" customHeight="1" x14ac:dyDescent="0.3"/>
    <row r="8" spans="1:11" s="10" customFormat="1" ht="15.75" customHeight="1" x14ac:dyDescent="0.3">
      <c r="A8" s="87"/>
      <c r="B8" s="8" t="s">
        <v>37</v>
      </c>
      <c r="C8" s="8"/>
      <c r="D8" s="8"/>
      <c r="E8" s="8"/>
      <c r="F8" s="8"/>
      <c r="G8" s="8"/>
      <c r="H8" s="8"/>
      <c r="I8" s="8"/>
    </row>
    <row r="9" spans="1:11" s="8" customFormat="1" ht="15.75" customHeight="1" x14ac:dyDescent="0.3">
      <c r="A9" s="88"/>
      <c r="B9" s="10" t="s">
        <v>36</v>
      </c>
      <c r="C9" s="10"/>
      <c r="D9" s="10"/>
      <c r="E9" s="10"/>
      <c r="F9" s="10"/>
      <c r="G9" s="10"/>
      <c r="H9" s="10"/>
      <c r="I9" s="10"/>
    </row>
    <row r="10" spans="1:11" s="8" customFormat="1" ht="15.75" customHeight="1" x14ac:dyDescent="0.3"/>
    <row r="11" spans="1:11" s="10" customFormat="1" ht="15.75" customHeight="1" x14ac:dyDescent="0.3">
      <c r="A11" s="89"/>
      <c r="B11" s="8" t="s">
        <v>67</v>
      </c>
      <c r="C11" s="8"/>
      <c r="D11" s="8"/>
      <c r="E11" s="8"/>
      <c r="F11" s="8"/>
      <c r="G11" s="8"/>
      <c r="H11" s="8"/>
      <c r="I11" s="8"/>
    </row>
    <row r="12" spans="1:11" s="8" customFormat="1" ht="15.75" customHeight="1" x14ac:dyDescent="0.3">
      <c r="A12" s="90"/>
      <c r="B12" s="10" t="s">
        <v>68</v>
      </c>
      <c r="C12" s="10"/>
      <c r="D12" s="10"/>
      <c r="E12" s="10"/>
      <c r="F12" s="10"/>
      <c r="G12" s="10"/>
      <c r="H12" s="10"/>
      <c r="I12" s="10"/>
    </row>
    <row r="13" spans="1:11" s="8" customFormat="1" ht="15.75" customHeight="1" x14ac:dyDescent="0.3"/>
    <row r="14" spans="1:11" s="8" customFormat="1" ht="15.75" customHeight="1" x14ac:dyDescent="0.3"/>
    <row r="15" spans="1:11" s="10" customFormat="1" ht="15.75" customHeight="1" x14ac:dyDescent="0.4">
      <c r="A15" s="9" t="s">
        <v>28</v>
      </c>
    </row>
    <row r="16" spans="1:11" s="8" customFormat="1" ht="15.75" customHeight="1" x14ac:dyDescent="0.4">
      <c r="B16" s="9"/>
    </row>
    <row r="17" spans="2:3" s="8" customFormat="1" ht="15.75" customHeight="1" x14ac:dyDescent="0.3">
      <c r="B17" s="8" t="s">
        <v>41</v>
      </c>
    </row>
    <row r="18" spans="2:3" s="10" customFormat="1" ht="15.75" customHeight="1" x14ac:dyDescent="0.3">
      <c r="B18" s="10" t="s">
        <v>42</v>
      </c>
    </row>
    <row r="19" spans="2:3" s="8" customFormat="1" ht="15.75" customHeight="1" x14ac:dyDescent="0.3"/>
    <row r="20" spans="2:3" s="8" customFormat="1" ht="15.75" customHeight="1" x14ac:dyDescent="0.3">
      <c r="B20" s="8" t="s">
        <v>69</v>
      </c>
    </row>
    <row r="21" spans="2:3" s="10" customFormat="1" ht="15.75" customHeight="1" x14ac:dyDescent="0.3">
      <c r="B21" s="10" t="s">
        <v>70</v>
      </c>
    </row>
    <row r="22" spans="2:3" s="8" customFormat="1" ht="15.75" customHeight="1" x14ac:dyDescent="0.3"/>
    <row r="23" spans="2:3" s="8" customFormat="1" ht="15.75" customHeight="1" x14ac:dyDescent="0.3">
      <c r="B23" s="8" t="s">
        <v>71</v>
      </c>
    </row>
    <row r="24" spans="2:3" s="10" customFormat="1" ht="15.75" customHeight="1" x14ac:dyDescent="0.3">
      <c r="B24" s="10" t="s">
        <v>72</v>
      </c>
    </row>
    <row r="25" spans="2:3" s="8" customFormat="1" ht="15.75" customHeight="1" x14ac:dyDescent="0.3"/>
    <row r="26" spans="2:3" s="8" customFormat="1" ht="15.75" customHeight="1" x14ac:dyDescent="0.3">
      <c r="B26" s="8" t="s">
        <v>29</v>
      </c>
    </row>
    <row r="27" spans="2:3" s="8" customFormat="1" ht="15.75" customHeight="1" x14ac:dyDescent="0.3">
      <c r="B27" s="10" t="s">
        <v>30</v>
      </c>
    </row>
    <row r="28" spans="2:3" s="8" customFormat="1" ht="15.75" customHeight="1" x14ac:dyDescent="0.3">
      <c r="C28" s="68" t="s">
        <v>38</v>
      </c>
    </row>
  </sheetData>
  <sheetProtection sheet="1" formatCells="0" formatColumns="0" formatRows="0" selectLockedCells="1" sort="0" autoFilter="0" pivotTables="0"/>
  <mergeCells count="2">
    <mergeCell ref="B1:C2"/>
    <mergeCell ref="B3:C4"/>
  </mergeCells>
  <pageMargins left="0.39370078740157483" right="0.39370078740157483" top="0.39370078740157483" bottom="0.39370078740157483" header="0.31496062992125984" footer="0.31496062992125984"/>
  <pageSetup paperSize="9"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66"/>
  <sheetViews>
    <sheetView showGridLines="0" tabSelected="1" showRuler="0" zoomScaleNormal="100" zoomScaleSheetLayoutView="100" zoomScalePageLayoutView="70" workbookViewId="0">
      <selection activeCell="A9" sqref="A9"/>
    </sheetView>
  </sheetViews>
  <sheetFormatPr baseColWidth="10" defaultColWidth="11.44140625" defaultRowHeight="14.4" outlineLevelRow="1" x14ac:dyDescent="0.3"/>
  <cols>
    <col min="1" max="1" width="8.5546875" style="1" customWidth="1"/>
    <col min="2" max="2" width="12.5546875" style="1" customWidth="1"/>
    <col min="3" max="3" width="49.109375" style="1" customWidth="1"/>
    <col min="4" max="5" width="7.6640625" style="1" customWidth="1"/>
    <col min="6" max="6" width="6.5546875" style="1" customWidth="1"/>
    <col min="7" max="7" width="4.5546875" style="1" customWidth="1"/>
    <col min="8" max="9" width="8.6640625" style="1" customWidth="1"/>
    <col min="10" max="10" width="14.109375" style="1" customWidth="1"/>
    <col min="11" max="11" width="9.109375" style="7" customWidth="1"/>
    <col min="12" max="12" width="11.44140625" style="1" customWidth="1"/>
    <col min="13" max="16384" width="11.44140625" style="1"/>
  </cols>
  <sheetData>
    <row r="1" spans="1:11" ht="21" customHeight="1" outlineLevel="1" x14ac:dyDescent="0.55000000000000004">
      <c r="B1" s="151" t="s">
        <v>5</v>
      </c>
      <c r="C1" s="151"/>
      <c r="D1" s="84"/>
      <c r="E1" s="11"/>
      <c r="F1" s="12" t="s">
        <v>6</v>
      </c>
      <c r="G1" s="170"/>
      <c r="H1" s="170"/>
      <c r="I1" s="170"/>
      <c r="J1" s="13"/>
      <c r="K1" s="13"/>
    </row>
    <row r="2" spans="1:11" ht="21" customHeight="1" outlineLevel="1" x14ac:dyDescent="0.55000000000000004">
      <c r="B2" s="151"/>
      <c r="C2" s="151"/>
      <c r="D2" s="84"/>
      <c r="E2" s="14"/>
      <c r="F2" s="15" t="s">
        <v>61</v>
      </c>
      <c r="G2" s="170"/>
      <c r="H2" s="170"/>
      <c r="I2" s="170"/>
      <c r="J2" s="176"/>
      <c r="K2" s="176"/>
    </row>
    <row r="3" spans="1:11" ht="21" customHeight="1" outlineLevel="1" x14ac:dyDescent="0.3">
      <c r="B3" s="152" t="s">
        <v>9</v>
      </c>
      <c r="C3" s="152"/>
      <c r="D3" s="16"/>
      <c r="G3" s="79"/>
      <c r="H3" s="79"/>
      <c r="I3" s="79"/>
      <c r="J3" s="82" t="s">
        <v>43</v>
      </c>
      <c r="K3" s="83"/>
    </row>
    <row r="4" spans="1:11" ht="21" customHeight="1" outlineLevel="1" thickBot="1" x14ac:dyDescent="0.35">
      <c r="A4" s="2"/>
      <c r="B4" s="153"/>
      <c r="C4" s="153"/>
      <c r="D4" s="3"/>
      <c r="E4" s="4"/>
      <c r="F4" s="5"/>
      <c r="G4" s="175"/>
      <c r="H4" s="175"/>
      <c r="I4" s="175"/>
      <c r="J4" s="175"/>
      <c r="K4" s="175"/>
    </row>
    <row r="5" spans="1:11" outlineLevel="1" x14ac:dyDescent="0.3">
      <c r="H5" s="6"/>
    </row>
    <row r="6" spans="1:11" ht="15" customHeight="1" x14ac:dyDescent="0.3">
      <c r="A6" s="69" t="s">
        <v>0</v>
      </c>
      <c r="B6" s="172" t="s">
        <v>86</v>
      </c>
      <c r="C6" s="69" t="s">
        <v>1</v>
      </c>
      <c r="D6" s="164" t="s">
        <v>24</v>
      </c>
      <c r="E6" s="166" t="s">
        <v>25</v>
      </c>
      <c r="F6" s="17" t="s">
        <v>13</v>
      </c>
      <c r="G6" s="69" t="s">
        <v>12</v>
      </c>
      <c r="H6" s="18" t="s">
        <v>14</v>
      </c>
      <c r="I6" s="17" t="s">
        <v>15</v>
      </c>
      <c r="J6" s="69" t="s">
        <v>81</v>
      </c>
      <c r="K6" s="19" t="s">
        <v>11</v>
      </c>
    </row>
    <row r="7" spans="1:11" s="23" customFormat="1" ht="11.25" customHeight="1" x14ac:dyDescent="0.2">
      <c r="A7" s="70"/>
      <c r="B7" s="173"/>
      <c r="C7" s="70"/>
      <c r="D7" s="165"/>
      <c r="E7" s="167"/>
      <c r="F7" s="71" t="s">
        <v>39</v>
      </c>
      <c r="G7" s="70"/>
      <c r="H7" s="20" t="s">
        <v>2</v>
      </c>
      <c r="I7" s="21" t="s">
        <v>85</v>
      </c>
      <c r="J7" s="86" t="s">
        <v>82</v>
      </c>
      <c r="K7" s="22"/>
    </row>
    <row r="8" spans="1:11" s="23" customFormat="1" ht="11.25" customHeight="1" x14ac:dyDescent="0.2">
      <c r="A8" s="72"/>
      <c r="B8" s="174"/>
      <c r="C8" s="72"/>
      <c r="D8" s="72"/>
      <c r="E8" s="72"/>
      <c r="F8" s="73" t="s">
        <v>40</v>
      </c>
      <c r="G8" s="72"/>
      <c r="H8" s="20" t="s">
        <v>16</v>
      </c>
      <c r="I8" s="21" t="s">
        <v>84</v>
      </c>
      <c r="J8" s="72"/>
      <c r="K8" s="24"/>
    </row>
    <row r="9" spans="1:11" s="27" customFormat="1" ht="21.75" customHeight="1" x14ac:dyDescent="0.3">
      <c r="A9" s="85"/>
      <c r="B9" s="80"/>
      <c r="C9" s="61"/>
      <c r="D9" s="62"/>
      <c r="E9" s="62"/>
      <c r="F9" s="63" t="str">
        <f t="shared" ref="F9:F18" si="0">IF(D9="","",IF(E9="",2,IFERROR(ROUNDUP((E9-D9)*48,0)/48*24,0)))</f>
        <v/>
      </c>
      <c r="G9" s="64"/>
      <c r="H9" s="25" t="str">
        <f>IF(AND(F9&lt;=2,F9&lt;&gt;""),70,"")</f>
        <v/>
      </c>
      <c r="I9" s="26" t="str">
        <f>IF(IFERROR(VALUE(F9)&gt;2,FALSE),F9*30,"")</f>
        <v/>
      </c>
      <c r="J9" s="64"/>
      <c r="K9" s="131" t="str">
        <f>IF(B9="","",IF(IFERROR(VLOOKUP(B9,$B$148:$C$159,2,),"")&lt;&gt;"",IFERROR(VLOOKUP(B9,$B$148:$C$159,2,),""),""))</f>
        <v/>
      </c>
    </row>
    <row r="10" spans="1:11" s="27" customFormat="1" ht="21.75" customHeight="1" x14ac:dyDescent="0.3">
      <c r="A10" s="85"/>
      <c r="B10" s="80"/>
      <c r="C10" s="61"/>
      <c r="D10" s="62"/>
      <c r="E10" s="62"/>
      <c r="F10" s="63" t="str">
        <f t="shared" si="0"/>
        <v/>
      </c>
      <c r="G10" s="64"/>
      <c r="H10" s="25" t="str">
        <f t="shared" ref="H10:H18" si="1">IF(AND(F10&lt;=2,F10&lt;&gt;""),70,"")</f>
        <v/>
      </c>
      <c r="I10" s="26" t="str">
        <f t="shared" ref="I10:I18" si="2">IF(IFERROR(VALUE(F10)&gt;2,FALSE),F10*30,"")</f>
        <v/>
      </c>
      <c r="J10" s="64"/>
      <c r="K10" s="131" t="str">
        <f t="shared" ref="K10:K18" si="3">IF(B10="","",IF(IFERROR(VLOOKUP(B10,$B$148:$C$159,2,),"")&lt;&gt;"",IFERROR(VLOOKUP(B10,$B$148:$C$159,2,),""),""))</f>
        <v/>
      </c>
    </row>
    <row r="11" spans="1:11" s="27" customFormat="1" ht="21.75" customHeight="1" x14ac:dyDescent="0.3">
      <c r="A11" s="85"/>
      <c r="B11" s="80"/>
      <c r="C11" s="61"/>
      <c r="D11" s="62"/>
      <c r="E11" s="62"/>
      <c r="F11" s="63" t="str">
        <f t="shared" si="0"/>
        <v/>
      </c>
      <c r="G11" s="64"/>
      <c r="H11" s="25" t="str">
        <f t="shared" si="1"/>
        <v/>
      </c>
      <c r="I11" s="26" t="str">
        <f t="shared" si="2"/>
        <v/>
      </c>
      <c r="J11" s="64"/>
      <c r="K11" s="131" t="str">
        <f t="shared" si="3"/>
        <v/>
      </c>
    </row>
    <row r="12" spans="1:11" s="27" customFormat="1" ht="21.75" customHeight="1" x14ac:dyDescent="0.3">
      <c r="A12" s="85"/>
      <c r="B12" s="80"/>
      <c r="C12" s="61"/>
      <c r="D12" s="62"/>
      <c r="E12" s="62"/>
      <c r="F12" s="63" t="str">
        <f t="shared" si="0"/>
        <v/>
      </c>
      <c r="G12" s="64"/>
      <c r="H12" s="25" t="str">
        <f t="shared" si="1"/>
        <v/>
      </c>
      <c r="I12" s="26" t="str">
        <f t="shared" si="2"/>
        <v/>
      </c>
      <c r="J12" s="64"/>
      <c r="K12" s="131" t="str">
        <f t="shared" si="3"/>
        <v/>
      </c>
    </row>
    <row r="13" spans="1:11" s="27" customFormat="1" ht="21.75" customHeight="1" x14ac:dyDescent="0.3">
      <c r="A13" s="85"/>
      <c r="B13" s="80"/>
      <c r="C13" s="61"/>
      <c r="D13" s="62"/>
      <c r="E13" s="62"/>
      <c r="F13" s="63" t="str">
        <f t="shared" si="0"/>
        <v/>
      </c>
      <c r="G13" s="64"/>
      <c r="H13" s="25" t="str">
        <f t="shared" si="1"/>
        <v/>
      </c>
      <c r="I13" s="26" t="str">
        <f t="shared" si="2"/>
        <v/>
      </c>
      <c r="J13" s="64"/>
      <c r="K13" s="131" t="str">
        <f t="shared" si="3"/>
        <v/>
      </c>
    </row>
    <row r="14" spans="1:11" s="27" customFormat="1" ht="21.75" customHeight="1" x14ac:dyDescent="0.3">
      <c r="A14" s="85"/>
      <c r="B14" s="80"/>
      <c r="C14" s="61"/>
      <c r="D14" s="62"/>
      <c r="E14" s="62"/>
      <c r="F14" s="63" t="str">
        <f t="shared" si="0"/>
        <v/>
      </c>
      <c r="G14" s="64"/>
      <c r="H14" s="25" t="str">
        <f t="shared" si="1"/>
        <v/>
      </c>
      <c r="I14" s="26" t="str">
        <f t="shared" si="2"/>
        <v/>
      </c>
      <c r="J14" s="64"/>
      <c r="K14" s="131" t="str">
        <f t="shared" si="3"/>
        <v/>
      </c>
    </row>
    <row r="15" spans="1:11" s="27" customFormat="1" ht="21.75" customHeight="1" x14ac:dyDescent="0.3">
      <c r="A15" s="85"/>
      <c r="B15" s="80"/>
      <c r="C15" s="61"/>
      <c r="D15" s="62"/>
      <c r="E15" s="62"/>
      <c r="F15" s="63" t="str">
        <f t="shared" si="0"/>
        <v/>
      </c>
      <c r="G15" s="64"/>
      <c r="H15" s="25" t="str">
        <f t="shared" si="1"/>
        <v/>
      </c>
      <c r="I15" s="26" t="str">
        <f t="shared" si="2"/>
        <v/>
      </c>
      <c r="J15" s="64"/>
      <c r="K15" s="131" t="str">
        <f t="shared" si="3"/>
        <v/>
      </c>
    </row>
    <row r="16" spans="1:11" s="27" customFormat="1" ht="21.75" customHeight="1" x14ac:dyDescent="0.3">
      <c r="A16" s="85"/>
      <c r="B16" s="80"/>
      <c r="C16" s="61"/>
      <c r="D16" s="62"/>
      <c r="E16" s="62"/>
      <c r="F16" s="63" t="str">
        <f t="shared" si="0"/>
        <v/>
      </c>
      <c r="G16" s="64"/>
      <c r="H16" s="25" t="str">
        <f t="shared" si="1"/>
        <v/>
      </c>
      <c r="I16" s="26" t="str">
        <f t="shared" si="2"/>
        <v/>
      </c>
      <c r="J16" s="64"/>
      <c r="K16" s="131" t="str">
        <f t="shared" si="3"/>
        <v/>
      </c>
    </row>
    <row r="17" spans="1:11" s="27" customFormat="1" ht="21.75" customHeight="1" x14ac:dyDescent="0.3">
      <c r="A17" s="85"/>
      <c r="B17" s="80"/>
      <c r="C17" s="61"/>
      <c r="D17" s="62"/>
      <c r="E17" s="62"/>
      <c r="F17" s="63" t="str">
        <f t="shared" si="0"/>
        <v/>
      </c>
      <c r="G17" s="64"/>
      <c r="H17" s="25" t="str">
        <f t="shared" si="1"/>
        <v/>
      </c>
      <c r="I17" s="26" t="str">
        <f t="shared" si="2"/>
        <v/>
      </c>
      <c r="J17" s="64"/>
      <c r="K17" s="131" t="str">
        <f t="shared" si="3"/>
        <v/>
      </c>
    </row>
    <row r="18" spans="1:11" s="59" customFormat="1" ht="21.75" customHeight="1" x14ac:dyDescent="0.3">
      <c r="A18" s="85"/>
      <c r="B18" s="80"/>
      <c r="C18" s="61"/>
      <c r="D18" s="62"/>
      <c r="E18" s="62"/>
      <c r="F18" s="63" t="str">
        <f t="shared" si="0"/>
        <v/>
      </c>
      <c r="G18" s="64"/>
      <c r="H18" s="25" t="str">
        <f t="shared" si="1"/>
        <v/>
      </c>
      <c r="I18" s="26" t="str">
        <f t="shared" si="2"/>
        <v/>
      </c>
      <c r="J18" s="64"/>
      <c r="K18" s="131" t="str">
        <f t="shared" si="3"/>
        <v/>
      </c>
    </row>
    <row r="19" spans="1:11" s="130" customFormat="1" ht="2.1" customHeight="1" x14ac:dyDescent="0.15">
      <c r="A19" s="124"/>
      <c r="B19" s="124"/>
      <c r="C19" s="124"/>
      <c r="D19" s="124"/>
      <c r="E19" s="124"/>
      <c r="F19" s="125"/>
      <c r="G19" s="126"/>
      <c r="H19" s="127"/>
      <c r="I19" s="128"/>
      <c r="J19" s="126"/>
      <c r="K19" s="129"/>
    </row>
    <row r="20" spans="1:11" s="27" customFormat="1" ht="17.399999999999999" outlineLevel="1" x14ac:dyDescent="0.35">
      <c r="A20" s="59"/>
      <c r="B20" s="29"/>
      <c r="C20" s="30" t="s">
        <v>7</v>
      </c>
      <c r="D20" s="31"/>
      <c r="E20" s="31"/>
      <c r="F20" s="181">
        <f>SUM(F9:F18,F39:F54,F66:F81,F93:F108,F120:F135)</f>
        <v>0</v>
      </c>
      <c r="G20" s="32" t="str">
        <f>IF(SUM(G9:G18)=0,"",SUM(G9:G18))</f>
        <v/>
      </c>
      <c r="H20" s="33" t="str">
        <f>IF(SUM(H9:H18)=0,"",SUM(H9:H18))</f>
        <v/>
      </c>
      <c r="I20" s="32" t="str">
        <f>IF(SUM(I9:I18)=0,"",SUM(I9:I18))</f>
        <v/>
      </c>
      <c r="J20" s="32" t="str">
        <f>IF(SUM(J9:J18)=0,"",SUM(J9:J18))</f>
        <v/>
      </c>
      <c r="K20" s="34"/>
    </row>
    <row r="21" spans="1:11" s="27" customFormat="1" ht="17.399999999999999" outlineLevel="1" x14ac:dyDescent="0.35">
      <c r="A21" s="59"/>
      <c r="B21" s="29"/>
      <c r="C21" s="35" t="s">
        <v>8</v>
      </c>
      <c r="D21" s="36"/>
      <c r="E21" s="36"/>
      <c r="F21" s="37"/>
      <c r="G21" s="26" t="str">
        <f>IF(SUM(G56,G83,G110,G137)=0,"",SUM(G56,G83,G110,G137))</f>
        <v/>
      </c>
      <c r="H21" s="38" t="str">
        <f>IF(SUM(H56,H83,H110,H137)=0,"",SUM(H56,H83,H110,H137))</f>
        <v/>
      </c>
      <c r="I21" s="26" t="str">
        <f>IF(SUM(I56,I83,I110,I137)=0,"",SUM(I56,I83,I110,I137))</f>
        <v/>
      </c>
      <c r="J21" s="26" t="str">
        <f>IF(SUM(J56,J83,J110,J137)=0,"",SUM(J56,J83,J110,J137))</f>
        <v/>
      </c>
      <c r="K21" s="34"/>
    </row>
    <row r="22" spans="1:11" s="27" customFormat="1" ht="18" outlineLevel="1" thickBot="1" x14ac:dyDescent="0.4">
      <c r="A22" s="59"/>
      <c r="B22" s="29"/>
      <c r="C22" s="101" t="s">
        <v>76</v>
      </c>
      <c r="D22" s="102"/>
      <c r="E22" s="102"/>
      <c r="F22" s="103"/>
      <c r="G22" s="28" t="str">
        <f>IF(SUM(G20,G21)=0,"",SUM(G20,G21))</f>
        <v/>
      </c>
      <c r="H22" s="121" t="s">
        <v>23</v>
      </c>
      <c r="I22" s="122">
        <v>0.7</v>
      </c>
      <c r="J22" s="123" t="str">
        <f>IFERROR(G22*I22,"")</f>
        <v/>
      </c>
      <c r="K22" s="34"/>
    </row>
    <row r="23" spans="1:11" s="27" customFormat="1" ht="18.600000000000001" outlineLevel="1" thickTop="1" thickBot="1" x14ac:dyDescent="0.4">
      <c r="A23" s="59"/>
      <c r="B23" s="29"/>
      <c r="C23" s="99" t="s">
        <v>10</v>
      </c>
      <c r="D23" s="100"/>
      <c r="E23" s="100"/>
      <c r="F23" s="100"/>
      <c r="G23" s="42"/>
      <c r="H23" s="42"/>
      <c r="I23" s="42"/>
      <c r="J23" s="78" t="str">
        <f>IF(SUM(H20:J21,J22)=0,"",SUM(H20:J21,J22))</f>
        <v/>
      </c>
      <c r="K23" s="34"/>
    </row>
    <row r="24" spans="1:11" s="27" customFormat="1" outlineLevel="1" x14ac:dyDescent="0.3">
      <c r="K24" s="34"/>
    </row>
    <row r="25" spans="1:11" s="27" customFormat="1" ht="17.25" customHeight="1" outlineLevel="1" x14ac:dyDescent="0.35">
      <c r="B25" s="17"/>
      <c r="C25" s="43" t="s">
        <v>19</v>
      </c>
      <c r="D25" s="168" t="s">
        <v>65</v>
      </c>
      <c r="E25" s="35" t="s">
        <v>79</v>
      </c>
      <c r="F25" s="36"/>
      <c r="G25" s="39"/>
      <c r="H25" s="39"/>
      <c r="I25" s="39"/>
      <c r="J25" s="178"/>
      <c r="K25" s="132" t="s">
        <v>57</v>
      </c>
    </row>
    <row r="26" spans="1:11" s="27" customFormat="1" ht="17.399999999999999" outlineLevel="1" x14ac:dyDescent="0.35">
      <c r="B26" s="44" t="s">
        <v>20</v>
      </c>
      <c r="C26" s="65"/>
      <c r="D26" s="168"/>
      <c r="E26" s="35" t="s">
        <v>63</v>
      </c>
      <c r="F26" s="36"/>
      <c r="G26" s="39"/>
      <c r="H26" s="39"/>
      <c r="I26" s="39"/>
      <c r="J26" s="178"/>
      <c r="K26" s="81"/>
    </row>
    <row r="27" spans="1:11" s="27" customFormat="1" ht="17.399999999999999" outlineLevel="1" x14ac:dyDescent="0.35">
      <c r="B27" s="44" t="s">
        <v>21</v>
      </c>
      <c r="C27" s="65"/>
      <c r="D27" s="168"/>
      <c r="E27" s="45" t="s">
        <v>83</v>
      </c>
      <c r="F27" s="46"/>
      <c r="G27" s="47"/>
      <c r="H27" s="47"/>
      <c r="I27" s="47"/>
      <c r="J27" s="179"/>
      <c r="K27" s="81"/>
    </row>
    <row r="28" spans="1:11" s="27" customFormat="1" ht="18" outlineLevel="1" thickBot="1" x14ac:dyDescent="0.4">
      <c r="B28" s="44" t="s">
        <v>22</v>
      </c>
      <c r="C28" s="65"/>
      <c r="D28" s="168"/>
      <c r="E28" s="40" t="s">
        <v>64</v>
      </c>
      <c r="F28" s="41"/>
      <c r="G28" s="48"/>
      <c r="H28" s="48"/>
      <c r="I28" s="48"/>
      <c r="J28" s="180" t="str">
        <f>IFERROR(J23+J25+J26+J27,"")</f>
        <v/>
      </c>
      <c r="K28" s="34"/>
    </row>
    <row r="29" spans="1:11" s="27" customFormat="1" outlineLevel="1" x14ac:dyDescent="0.3">
      <c r="A29" s="59"/>
      <c r="B29" s="59"/>
      <c r="C29" s="59"/>
      <c r="D29" s="59"/>
      <c r="E29" s="59"/>
      <c r="F29" s="59"/>
      <c r="G29" s="59"/>
      <c r="H29" s="59"/>
      <c r="I29" s="59"/>
      <c r="J29" s="59"/>
      <c r="K29" s="59"/>
    </row>
    <row r="30" spans="1:11" s="27" customFormat="1" ht="19.5" customHeight="1" outlineLevel="1" x14ac:dyDescent="0.3">
      <c r="A30" s="59"/>
      <c r="B30" s="59"/>
      <c r="C30" s="59"/>
      <c r="D30" s="59"/>
      <c r="E30" s="59"/>
      <c r="F30" s="59"/>
      <c r="G30" s="59"/>
      <c r="H30" s="59"/>
      <c r="I30" s="59"/>
      <c r="J30" s="59"/>
      <c r="K30" s="59"/>
    </row>
    <row r="31" spans="1:11" ht="21" customHeight="1" outlineLevel="1" x14ac:dyDescent="0.55000000000000004">
      <c r="B31" s="151" t="s">
        <v>5</v>
      </c>
      <c r="C31" s="151"/>
      <c r="D31" s="84"/>
      <c r="E31" s="11"/>
      <c r="F31" s="12" t="s">
        <v>6</v>
      </c>
      <c r="G31" s="11">
        <f>$G$1</f>
        <v>0</v>
      </c>
      <c r="H31" s="11"/>
      <c r="I31" s="11"/>
      <c r="K31" s="66" t="s">
        <v>31</v>
      </c>
    </row>
    <row r="32" spans="1:11" ht="21" customHeight="1" outlineLevel="1" x14ac:dyDescent="0.55000000000000004">
      <c r="B32" s="151"/>
      <c r="C32" s="151"/>
      <c r="D32" s="84"/>
      <c r="E32" s="76"/>
      <c r="F32" s="15" t="s">
        <v>61</v>
      </c>
      <c r="G32" s="171">
        <f>$G$2</f>
        <v>0</v>
      </c>
      <c r="H32" s="171"/>
      <c r="I32" s="171"/>
      <c r="K32" s="1"/>
    </row>
    <row r="33" spans="1:11" ht="21" customHeight="1" outlineLevel="1" x14ac:dyDescent="0.3">
      <c r="B33" s="152" t="s">
        <v>62</v>
      </c>
      <c r="C33" s="152"/>
      <c r="D33" s="16"/>
      <c r="K33" s="1"/>
    </row>
    <row r="34" spans="1:11" ht="21" customHeight="1" outlineLevel="1" thickBot="1" x14ac:dyDescent="0.35">
      <c r="A34" s="2"/>
      <c r="B34" s="153"/>
      <c r="C34" s="153"/>
      <c r="D34" s="3"/>
      <c r="E34" s="4"/>
      <c r="F34" s="5"/>
      <c r="G34" s="4"/>
      <c r="H34" s="4"/>
      <c r="I34" s="4"/>
      <c r="J34" s="4"/>
      <c r="K34" s="4"/>
    </row>
    <row r="35" spans="1:11" outlineLevel="1" x14ac:dyDescent="0.3"/>
    <row r="36" spans="1:11" outlineLevel="1" x14ac:dyDescent="0.3">
      <c r="A36" s="69" t="s">
        <v>0</v>
      </c>
      <c r="B36" s="172" t="s">
        <v>86</v>
      </c>
      <c r="C36" s="69" t="s">
        <v>1</v>
      </c>
      <c r="D36" s="164" t="s">
        <v>24</v>
      </c>
      <c r="E36" s="166" t="s">
        <v>25</v>
      </c>
      <c r="F36" s="17" t="s">
        <v>13</v>
      </c>
      <c r="G36" s="69" t="s">
        <v>12</v>
      </c>
      <c r="H36" s="18" t="s">
        <v>14</v>
      </c>
      <c r="I36" s="17" t="s">
        <v>15</v>
      </c>
      <c r="J36" s="69" t="s">
        <v>4</v>
      </c>
      <c r="K36" s="19" t="s">
        <v>11</v>
      </c>
    </row>
    <row r="37" spans="1:11" s="23" customFormat="1" ht="11.25" customHeight="1" outlineLevel="1" x14ac:dyDescent="0.2">
      <c r="A37" s="70"/>
      <c r="B37" s="173"/>
      <c r="C37" s="70"/>
      <c r="D37" s="165"/>
      <c r="E37" s="167"/>
      <c r="F37" s="71" t="s">
        <v>39</v>
      </c>
      <c r="G37" s="70"/>
      <c r="H37" s="20" t="s">
        <v>2</v>
      </c>
      <c r="I37" s="21" t="s">
        <v>3</v>
      </c>
      <c r="J37" s="86" t="s">
        <v>66</v>
      </c>
      <c r="K37" s="22"/>
    </row>
    <row r="38" spans="1:11" s="23" customFormat="1" ht="11.25" customHeight="1" outlineLevel="1" x14ac:dyDescent="0.2">
      <c r="A38" s="72"/>
      <c r="B38" s="174"/>
      <c r="C38" s="72"/>
      <c r="D38" s="72"/>
      <c r="E38" s="72"/>
      <c r="F38" s="73" t="s">
        <v>40</v>
      </c>
      <c r="G38" s="72"/>
      <c r="H38" s="20" t="s">
        <v>16</v>
      </c>
      <c r="I38" s="21" t="s">
        <v>17</v>
      </c>
      <c r="J38" s="72"/>
      <c r="K38" s="24"/>
    </row>
    <row r="39" spans="1:11" s="27" customFormat="1" ht="21.75" customHeight="1" x14ac:dyDescent="0.3">
      <c r="A39" s="85"/>
      <c r="B39" s="80"/>
      <c r="C39" s="61"/>
      <c r="D39" s="62"/>
      <c r="E39" s="62"/>
      <c r="F39" s="63" t="str">
        <f t="shared" ref="F39:F54" si="4">IF(D39="","",IF(E39="",2,IFERROR(ROUNDUP((E39-D39)*48,0)/48*24,0)))</f>
        <v/>
      </c>
      <c r="G39" s="64"/>
      <c r="H39" s="25" t="str">
        <f t="shared" ref="H39:H54" si="5">IF(AND(F39&lt;=2,F39&lt;&gt;""),70,"")</f>
        <v/>
      </c>
      <c r="I39" s="26" t="str">
        <f t="shared" ref="I39:I54" si="6">IF(IFERROR(VALUE(F39)&gt;2,FALSE),F39*30,"")</f>
        <v/>
      </c>
      <c r="J39" s="64"/>
      <c r="K39" s="131" t="str">
        <f t="shared" ref="K39:K54" si="7">IF(B39="","",IF(IFERROR(VLOOKUP(B39,$B$148:$C$159,2,),"")&lt;&gt;"",IFERROR(VLOOKUP(B39,$B$148:$C$159,2,),""),""))</f>
        <v/>
      </c>
    </row>
    <row r="40" spans="1:11" s="27" customFormat="1" ht="21.75" customHeight="1" x14ac:dyDescent="0.3">
      <c r="A40" s="85"/>
      <c r="B40" s="80"/>
      <c r="C40" s="61"/>
      <c r="D40" s="62"/>
      <c r="E40" s="62"/>
      <c r="F40" s="63" t="str">
        <f t="shared" si="4"/>
        <v/>
      </c>
      <c r="G40" s="64"/>
      <c r="H40" s="25" t="str">
        <f t="shared" si="5"/>
        <v/>
      </c>
      <c r="I40" s="26" t="str">
        <f t="shared" si="6"/>
        <v/>
      </c>
      <c r="J40" s="64"/>
      <c r="K40" s="131" t="str">
        <f t="shared" si="7"/>
        <v/>
      </c>
    </row>
    <row r="41" spans="1:11" s="27" customFormat="1" ht="21.75" customHeight="1" x14ac:dyDescent="0.3">
      <c r="A41" s="85"/>
      <c r="B41" s="80"/>
      <c r="C41" s="61"/>
      <c r="D41" s="62"/>
      <c r="E41" s="62"/>
      <c r="F41" s="63" t="str">
        <f t="shared" si="4"/>
        <v/>
      </c>
      <c r="G41" s="64"/>
      <c r="H41" s="25" t="str">
        <f t="shared" si="5"/>
        <v/>
      </c>
      <c r="I41" s="26" t="str">
        <f t="shared" si="6"/>
        <v/>
      </c>
      <c r="J41" s="64"/>
      <c r="K41" s="131" t="str">
        <f t="shared" si="7"/>
        <v/>
      </c>
    </row>
    <row r="42" spans="1:11" s="27" customFormat="1" ht="21.75" customHeight="1" x14ac:dyDescent="0.3">
      <c r="A42" s="85"/>
      <c r="B42" s="80"/>
      <c r="C42" s="61"/>
      <c r="D42" s="62"/>
      <c r="E42" s="62"/>
      <c r="F42" s="63" t="str">
        <f t="shared" si="4"/>
        <v/>
      </c>
      <c r="G42" s="64"/>
      <c r="H42" s="25" t="str">
        <f t="shared" si="5"/>
        <v/>
      </c>
      <c r="I42" s="26" t="str">
        <f t="shared" si="6"/>
        <v/>
      </c>
      <c r="J42" s="64"/>
      <c r="K42" s="131" t="str">
        <f t="shared" si="7"/>
        <v/>
      </c>
    </row>
    <row r="43" spans="1:11" s="27" customFormat="1" ht="21.75" customHeight="1" x14ac:dyDescent="0.3">
      <c r="A43" s="85"/>
      <c r="B43" s="80"/>
      <c r="C43" s="61"/>
      <c r="D43" s="62"/>
      <c r="E43" s="62"/>
      <c r="F43" s="63" t="str">
        <f t="shared" si="4"/>
        <v/>
      </c>
      <c r="G43" s="64"/>
      <c r="H43" s="25" t="str">
        <f t="shared" si="5"/>
        <v/>
      </c>
      <c r="I43" s="26" t="str">
        <f t="shared" si="6"/>
        <v/>
      </c>
      <c r="J43" s="64"/>
      <c r="K43" s="131" t="str">
        <f t="shared" si="7"/>
        <v/>
      </c>
    </row>
    <row r="44" spans="1:11" s="27" customFormat="1" ht="21.75" customHeight="1" x14ac:dyDescent="0.3">
      <c r="A44" s="85"/>
      <c r="B44" s="80"/>
      <c r="C44" s="61"/>
      <c r="D44" s="62"/>
      <c r="E44" s="62"/>
      <c r="F44" s="63" t="str">
        <f t="shared" si="4"/>
        <v/>
      </c>
      <c r="G44" s="64"/>
      <c r="H44" s="25" t="str">
        <f t="shared" si="5"/>
        <v/>
      </c>
      <c r="I44" s="26" t="str">
        <f t="shared" si="6"/>
        <v/>
      </c>
      <c r="J44" s="64"/>
      <c r="K44" s="131" t="str">
        <f t="shared" si="7"/>
        <v/>
      </c>
    </row>
    <row r="45" spans="1:11" s="27" customFormat="1" ht="21.75" customHeight="1" x14ac:dyDescent="0.3">
      <c r="A45" s="85"/>
      <c r="B45" s="80"/>
      <c r="C45" s="61"/>
      <c r="D45" s="62"/>
      <c r="E45" s="62"/>
      <c r="F45" s="63" t="str">
        <f t="shared" si="4"/>
        <v/>
      </c>
      <c r="G45" s="64"/>
      <c r="H45" s="25" t="str">
        <f t="shared" si="5"/>
        <v/>
      </c>
      <c r="I45" s="26" t="str">
        <f t="shared" si="6"/>
        <v/>
      </c>
      <c r="J45" s="64"/>
      <c r="K45" s="131" t="str">
        <f t="shared" si="7"/>
        <v/>
      </c>
    </row>
    <row r="46" spans="1:11" s="27" customFormat="1" ht="21.75" customHeight="1" x14ac:dyDescent="0.3">
      <c r="A46" s="85"/>
      <c r="B46" s="80"/>
      <c r="C46" s="61"/>
      <c r="D46" s="62"/>
      <c r="E46" s="62"/>
      <c r="F46" s="63" t="str">
        <f t="shared" si="4"/>
        <v/>
      </c>
      <c r="G46" s="64"/>
      <c r="H46" s="25" t="str">
        <f t="shared" si="5"/>
        <v/>
      </c>
      <c r="I46" s="26" t="str">
        <f t="shared" si="6"/>
        <v/>
      </c>
      <c r="J46" s="64"/>
      <c r="K46" s="131" t="str">
        <f t="shared" si="7"/>
        <v/>
      </c>
    </row>
    <row r="47" spans="1:11" s="27" customFormat="1" ht="21.75" customHeight="1" x14ac:dyDescent="0.3">
      <c r="A47" s="85"/>
      <c r="B47" s="80"/>
      <c r="C47" s="61"/>
      <c r="D47" s="62"/>
      <c r="E47" s="62"/>
      <c r="F47" s="63" t="str">
        <f t="shared" si="4"/>
        <v/>
      </c>
      <c r="G47" s="64"/>
      <c r="H47" s="25" t="str">
        <f t="shared" si="5"/>
        <v/>
      </c>
      <c r="I47" s="26" t="str">
        <f t="shared" si="6"/>
        <v/>
      </c>
      <c r="J47" s="64"/>
      <c r="K47" s="131" t="str">
        <f t="shared" si="7"/>
        <v/>
      </c>
    </row>
    <row r="48" spans="1:11" s="27" customFormat="1" ht="21.75" customHeight="1" x14ac:dyDescent="0.3">
      <c r="A48" s="85"/>
      <c r="B48" s="80"/>
      <c r="C48" s="61"/>
      <c r="D48" s="62"/>
      <c r="E48" s="62"/>
      <c r="F48" s="63" t="str">
        <f t="shared" si="4"/>
        <v/>
      </c>
      <c r="G48" s="64"/>
      <c r="H48" s="25" t="str">
        <f t="shared" si="5"/>
        <v/>
      </c>
      <c r="I48" s="26" t="str">
        <f t="shared" si="6"/>
        <v/>
      </c>
      <c r="J48" s="64"/>
      <c r="K48" s="131" t="str">
        <f t="shared" si="7"/>
        <v/>
      </c>
    </row>
    <row r="49" spans="1:11" s="27" customFormat="1" ht="21.75" customHeight="1" x14ac:dyDescent="0.3">
      <c r="A49" s="85"/>
      <c r="B49" s="80"/>
      <c r="C49" s="61"/>
      <c r="D49" s="62"/>
      <c r="E49" s="62"/>
      <c r="F49" s="63" t="str">
        <f t="shared" si="4"/>
        <v/>
      </c>
      <c r="G49" s="64"/>
      <c r="H49" s="25" t="str">
        <f t="shared" si="5"/>
        <v/>
      </c>
      <c r="I49" s="26" t="str">
        <f t="shared" si="6"/>
        <v/>
      </c>
      <c r="J49" s="64"/>
      <c r="K49" s="131" t="str">
        <f t="shared" si="7"/>
        <v/>
      </c>
    </row>
    <row r="50" spans="1:11" s="27" customFormat="1" ht="21.75" customHeight="1" x14ac:dyDescent="0.3">
      <c r="A50" s="85"/>
      <c r="B50" s="80"/>
      <c r="C50" s="61"/>
      <c r="D50" s="62"/>
      <c r="E50" s="62"/>
      <c r="F50" s="63" t="str">
        <f t="shared" si="4"/>
        <v/>
      </c>
      <c r="G50" s="64"/>
      <c r="H50" s="25" t="str">
        <f t="shared" si="5"/>
        <v/>
      </c>
      <c r="I50" s="26" t="str">
        <f t="shared" si="6"/>
        <v/>
      </c>
      <c r="J50" s="64"/>
      <c r="K50" s="131" t="str">
        <f t="shared" si="7"/>
        <v/>
      </c>
    </row>
    <row r="51" spans="1:11" s="27" customFormat="1" ht="21.75" customHeight="1" x14ac:dyDescent="0.3">
      <c r="A51" s="85"/>
      <c r="B51" s="80"/>
      <c r="C51" s="61"/>
      <c r="D51" s="62"/>
      <c r="E51" s="62"/>
      <c r="F51" s="63" t="str">
        <f t="shared" si="4"/>
        <v/>
      </c>
      <c r="G51" s="64"/>
      <c r="H51" s="25" t="str">
        <f t="shared" si="5"/>
        <v/>
      </c>
      <c r="I51" s="26" t="str">
        <f t="shared" si="6"/>
        <v/>
      </c>
      <c r="J51" s="64"/>
      <c r="K51" s="131" t="str">
        <f t="shared" si="7"/>
        <v/>
      </c>
    </row>
    <row r="52" spans="1:11" s="27" customFormat="1" ht="21.75" customHeight="1" x14ac:dyDescent="0.3">
      <c r="A52" s="85"/>
      <c r="B52" s="80"/>
      <c r="C52" s="61"/>
      <c r="D52" s="62"/>
      <c r="E52" s="62"/>
      <c r="F52" s="63" t="str">
        <f t="shared" si="4"/>
        <v/>
      </c>
      <c r="G52" s="64"/>
      <c r="H52" s="25" t="str">
        <f t="shared" si="5"/>
        <v/>
      </c>
      <c r="I52" s="26" t="str">
        <f t="shared" si="6"/>
        <v/>
      </c>
      <c r="J52" s="64"/>
      <c r="K52" s="131" t="str">
        <f t="shared" si="7"/>
        <v/>
      </c>
    </row>
    <row r="53" spans="1:11" s="27" customFormat="1" ht="21.75" customHeight="1" x14ac:dyDescent="0.3">
      <c r="A53" s="85"/>
      <c r="B53" s="80"/>
      <c r="C53" s="61"/>
      <c r="D53" s="62"/>
      <c r="E53" s="62"/>
      <c r="F53" s="63" t="str">
        <f t="shared" si="4"/>
        <v/>
      </c>
      <c r="G53" s="64"/>
      <c r="H53" s="25" t="str">
        <f t="shared" si="5"/>
        <v/>
      </c>
      <c r="I53" s="26" t="str">
        <f t="shared" si="6"/>
        <v/>
      </c>
      <c r="J53" s="64"/>
      <c r="K53" s="131" t="str">
        <f t="shared" si="7"/>
        <v/>
      </c>
    </row>
    <row r="54" spans="1:11" s="27" customFormat="1" ht="21.75" customHeight="1" x14ac:dyDescent="0.3">
      <c r="A54" s="109"/>
      <c r="B54" s="110"/>
      <c r="C54" s="111"/>
      <c r="D54" s="112"/>
      <c r="E54" s="112"/>
      <c r="F54" s="113" t="str">
        <f t="shared" si="4"/>
        <v/>
      </c>
      <c r="G54" s="114"/>
      <c r="H54" s="115" t="str">
        <f t="shared" si="5"/>
        <v/>
      </c>
      <c r="I54" s="116" t="str">
        <f t="shared" si="6"/>
        <v/>
      </c>
      <c r="J54" s="114"/>
      <c r="K54" s="133" t="str">
        <f t="shared" si="7"/>
        <v/>
      </c>
    </row>
    <row r="55" spans="1:11" s="108" customFormat="1" ht="2.1" customHeight="1" x14ac:dyDescent="0.15">
      <c r="A55" s="117"/>
      <c r="B55" s="117"/>
      <c r="C55" s="117"/>
      <c r="D55" s="117"/>
      <c r="E55" s="117"/>
      <c r="F55" s="118"/>
      <c r="G55" s="119"/>
      <c r="H55" s="106"/>
      <c r="I55" s="107"/>
      <c r="J55" s="119"/>
      <c r="K55" s="120"/>
    </row>
    <row r="56" spans="1:11" ht="21" outlineLevel="1" x14ac:dyDescent="0.4">
      <c r="A56" s="91"/>
      <c r="B56" s="50"/>
      <c r="C56" s="96" t="s">
        <v>7</v>
      </c>
      <c r="D56" s="97"/>
      <c r="E56" s="97"/>
      <c r="F56" s="98"/>
      <c r="G56" s="53" t="str">
        <f>IF(SUM(G39:G54)=0,"",SUM(G39:G54))</f>
        <v/>
      </c>
      <c r="H56" s="52" t="str">
        <f>IF(SUM(H39:H54)=0,"",SUM(H39:H54))</f>
        <v/>
      </c>
      <c r="I56" s="53" t="str">
        <f>IF(SUM(I39:I54)=0,"",SUM(I39:I54))</f>
        <v/>
      </c>
      <c r="J56" s="53" t="str">
        <f>IF(SUM(J39:J54)=0,"",SUM(J39:J54))</f>
        <v/>
      </c>
      <c r="K56" s="54"/>
    </row>
    <row r="57" spans="1:11" outlineLevel="1" x14ac:dyDescent="0.3">
      <c r="C57" s="55" t="s">
        <v>18</v>
      </c>
      <c r="D57" s="56"/>
      <c r="E57" s="56"/>
      <c r="F57" s="56"/>
      <c r="G57" s="56"/>
      <c r="K57" s="57"/>
    </row>
    <row r="58" spans="1:11" ht="21" customHeight="1" outlineLevel="1" x14ac:dyDescent="0.55000000000000004">
      <c r="B58" s="151" t="s">
        <v>5</v>
      </c>
      <c r="C58" s="151"/>
      <c r="D58" s="84"/>
      <c r="E58" s="11"/>
      <c r="F58" s="12" t="s">
        <v>6</v>
      </c>
      <c r="G58" s="11">
        <f>$G$1</f>
        <v>0</v>
      </c>
      <c r="H58" s="11"/>
      <c r="I58" s="11"/>
      <c r="K58" s="66" t="s">
        <v>32</v>
      </c>
    </row>
    <row r="59" spans="1:11" ht="21" customHeight="1" outlineLevel="1" x14ac:dyDescent="0.55000000000000004">
      <c r="B59" s="151"/>
      <c r="C59" s="151"/>
      <c r="D59" s="84"/>
      <c r="E59" s="76"/>
      <c r="F59" s="15" t="s">
        <v>61</v>
      </c>
      <c r="G59" s="171">
        <f>$G$2</f>
        <v>0</v>
      </c>
      <c r="H59" s="171"/>
      <c r="I59" s="171"/>
      <c r="K59" s="1"/>
    </row>
    <row r="60" spans="1:11" ht="21" customHeight="1" outlineLevel="1" x14ac:dyDescent="0.3">
      <c r="B60" s="152" t="s">
        <v>62</v>
      </c>
      <c r="C60" s="152"/>
      <c r="D60" s="74"/>
      <c r="K60" s="1"/>
    </row>
    <row r="61" spans="1:11" ht="21" customHeight="1" outlineLevel="1" thickBot="1" x14ac:dyDescent="0.35">
      <c r="A61" s="2"/>
      <c r="B61" s="153"/>
      <c r="C61" s="153"/>
      <c r="D61" s="75"/>
      <c r="E61" s="4"/>
      <c r="F61" s="5"/>
      <c r="G61" s="4"/>
      <c r="H61" s="4"/>
      <c r="I61" s="4"/>
      <c r="J61" s="4"/>
      <c r="K61" s="4"/>
    </row>
    <row r="62" spans="1:11" outlineLevel="1" x14ac:dyDescent="0.3"/>
    <row r="63" spans="1:11" outlineLevel="1" x14ac:dyDescent="0.3">
      <c r="A63" s="69" t="s">
        <v>0</v>
      </c>
      <c r="B63" s="172" t="s">
        <v>86</v>
      </c>
      <c r="C63" s="69" t="s">
        <v>1</v>
      </c>
      <c r="D63" s="164" t="s">
        <v>24</v>
      </c>
      <c r="E63" s="166" t="s">
        <v>25</v>
      </c>
      <c r="F63" s="17" t="s">
        <v>13</v>
      </c>
      <c r="G63" s="69" t="s">
        <v>12</v>
      </c>
      <c r="H63" s="18" t="s">
        <v>14</v>
      </c>
      <c r="I63" s="17" t="s">
        <v>15</v>
      </c>
      <c r="J63" s="69" t="s">
        <v>4</v>
      </c>
      <c r="K63" s="19" t="s">
        <v>11</v>
      </c>
    </row>
    <row r="64" spans="1:11" s="23" customFormat="1" ht="11.25" customHeight="1" outlineLevel="1" x14ac:dyDescent="0.2">
      <c r="A64" s="70"/>
      <c r="B64" s="173"/>
      <c r="C64" s="70"/>
      <c r="D64" s="165"/>
      <c r="E64" s="167"/>
      <c r="F64" s="71" t="s">
        <v>39</v>
      </c>
      <c r="G64" s="70"/>
      <c r="H64" s="20" t="s">
        <v>2</v>
      </c>
      <c r="I64" s="21" t="s">
        <v>3</v>
      </c>
      <c r="J64" s="86" t="s">
        <v>66</v>
      </c>
      <c r="K64" s="22"/>
    </row>
    <row r="65" spans="1:11" s="23" customFormat="1" ht="11.25" customHeight="1" outlineLevel="1" x14ac:dyDescent="0.2">
      <c r="A65" s="72"/>
      <c r="B65" s="174"/>
      <c r="C65" s="72"/>
      <c r="D65" s="72"/>
      <c r="E65" s="72"/>
      <c r="F65" s="73" t="s">
        <v>40</v>
      </c>
      <c r="G65" s="72"/>
      <c r="H65" s="20" t="s">
        <v>16</v>
      </c>
      <c r="I65" s="21" t="s">
        <v>17</v>
      </c>
      <c r="J65" s="72"/>
      <c r="K65" s="24"/>
    </row>
    <row r="66" spans="1:11" s="27" customFormat="1" ht="21.75" customHeight="1" x14ac:dyDescent="0.3">
      <c r="A66" s="85"/>
      <c r="B66" s="80"/>
      <c r="C66" s="61"/>
      <c r="D66" s="62"/>
      <c r="E66" s="62"/>
      <c r="F66" s="63" t="str">
        <f t="shared" ref="F66:F81" si="8">IF(D66="","",IF(E66="",2,IFERROR(ROUNDUP((E66-D66)*48,0)/48*24,0)))</f>
        <v/>
      </c>
      <c r="G66" s="64"/>
      <c r="H66" s="25" t="str">
        <f t="shared" ref="H66:H81" si="9">IF(AND(F66&lt;=2,F66&lt;&gt;""),70,"")</f>
        <v/>
      </c>
      <c r="I66" s="26" t="str">
        <f t="shared" ref="I66:I81" si="10">IF(IFERROR(VALUE(F66)&gt;2,FALSE),F66*30,"")</f>
        <v/>
      </c>
      <c r="J66" s="64"/>
      <c r="K66" s="131" t="str">
        <f t="shared" ref="K66:K81" si="11">IF(B66="","",IF(IFERROR(VLOOKUP(B66,$B$148:$C$159,2,),"")&lt;&gt;"",IFERROR(VLOOKUP(B66,$B$148:$C$159,2,),""),""))</f>
        <v/>
      </c>
    </row>
    <row r="67" spans="1:11" s="27" customFormat="1" ht="21.75" customHeight="1" x14ac:dyDescent="0.3">
      <c r="A67" s="85"/>
      <c r="B67" s="80"/>
      <c r="C67" s="61"/>
      <c r="D67" s="62"/>
      <c r="E67" s="62"/>
      <c r="F67" s="63" t="str">
        <f t="shared" si="8"/>
        <v/>
      </c>
      <c r="G67" s="64"/>
      <c r="H67" s="25" t="str">
        <f t="shared" si="9"/>
        <v/>
      </c>
      <c r="I67" s="26" t="str">
        <f t="shared" si="10"/>
        <v/>
      </c>
      <c r="J67" s="64"/>
      <c r="K67" s="131" t="str">
        <f t="shared" si="11"/>
        <v/>
      </c>
    </row>
    <row r="68" spans="1:11" s="27" customFormat="1" ht="21.75" customHeight="1" x14ac:dyDescent="0.3">
      <c r="A68" s="85"/>
      <c r="B68" s="80"/>
      <c r="C68" s="61"/>
      <c r="D68" s="62"/>
      <c r="E68" s="62"/>
      <c r="F68" s="63" t="str">
        <f t="shared" si="8"/>
        <v/>
      </c>
      <c r="G68" s="64"/>
      <c r="H68" s="25" t="str">
        <f t="shared" si="9"/>
        <v/>
      </c>
      <c r="I68" s="26" t="str">
        <f t="shared" si="10"/>
        <v/>
      </c>
      <c r="J68" s="64"/>
      <c r="K68" s="131" t="str">
        <f t="shared" si="11"/>
        <v/>
      </c>
    </row>
    <row r="69" spans="1:11" s="27" customFormat="1" ht="21.75" customHeight="1" x14ac:dyDescent="0.3">
      <c r="A69" s="85"/>
      <c r="B69" s="80"/>
      <c r="C69" s="61"/>
      <c r="D69" s="62"/>
      <c r="E69" s="62"/>
      <c r="F69" s="63" t="str">
        <f t="shared" si="8"/>
        <v/>
      </c>
      <c r="G69" s="64"/>
      <c r="H69" s="25" t="str">
        <f t="shared" si="9"/>
        <v/>
      </c>
      <c r="I69" s="26" t="str">
        <f t="shared" si="10"/>
        <v/>
      </c>
      <c r="J69" s="64"/>
      <c r="K69" s="131" t="str">
        <f t="shared" si="11"/>
        <v/>
      </c>
    </row>
    <row r="70" spans="1:11" s="27" customFormat="1" ht="21.75" customHeight="1" x14ac:dyDescent="0.3">
      <c r="A70" s="85"/>
      <c r="B70" s="80"/>
      <c r="C70" s="61"/>
      <c r="D70" s="62"/>
      <c r="E70" s="62"/>
      <c r="F70" s="63" t="str">
        <f t="shared" si="8"/>
        <v/>
      </c>
      <c r="G70" s="64"/>
      <c r="H70" s="25" t="str">
        <f t="shared" si="9"/>
        <v/>
      </c>
      <c r="I70" s="26" t="str">
        <f t="shared" si="10"/>
        <v/>
      </c>
      <c r="J70" s="64"/>
      <c r="K70" s="131" t="str">
        <f t="shared" si="11"/>
        <v/>
      </c>
    </row>
    <row r="71" spans="1:11" s="27" customFormat="1" ht="21.75" customHeight="1" x14ac:dyDescent="0.3">
      <c r="A71" s="85"/>
      <c r="B71" s="80"/>
      <c r="C71" s="61"/>
      <c r="D71" s="62"/>
      <c r="E71" s="62"/>
      <c r="F71" s="63" t="str">
        <f t="shared" si="8"/>
        <v/>
      </c>
      <c r="G71" s="64"/>
      <c r="H71" s="25" t="str">
        <f t="shared" si="9"/>
        <v/>
      </c>
      <c r="I71" s="26" t="str">
        <f t="shared" si="10"/>
        <v/>
      </c>
      <c r="J71" s="64"/>
      <c r="K71" s="131" t="str">
        <f t="shared" si="11"/>
        <v/>
      </c>
    </row>
    <row r="72" spans="1:11" s="27" customFormat="1" ht="21.75" customHeight="1" x14ac:dyDescent="0.3">
      <c r="A72" s="85"/>
      <c r="B72" s="80"/>
      <c r="C72" s="61"/>
      <c r="D72" s="62"/>
      <c r="E72" s="62"/>
      <c r="F72" s="63" t="str">
        <f t="shared" si="8"/>
        <v/>
      </c>
      <c r="G72" s="64"/>
      <c r="H72" s="25" t="str">
        <f t="shared" si="9"/>
        <v/>
      </c>
      <c r="I72" s="26" t="str">
        <f t="shared" si="10"/>
        <v/>
      </c>
      <c r="J72" s="64"/>
      <c r="K72" s="131" t="str">
        <f t="shared" si="11"/>
        <v/>
      </c>
    </row>
    <row r="73" spans="1:11" s="27" customFormat="1" ht="21.75" customHeight="1" x14ac:dyDescent="0.3">
      <c r="A73" s="85"/>
      <c r="B73" s="80"/>
      <c r="C73" s="61"/>
      <c r="D73" s="62"/>
      <c r="E73" s="62"/>
      <c r="F73" s="63" t="str">
        <f t="shared" si="8"/>
        <v/>
      </c>
      <c r="G73" s="64"/>
      <c r="H73" s="25" t="str">
        <f t="shared" si="9"/>
        <v/>
      </c>
      <c r="I73" s="26" t="str">
        <f t="shared" si="10"/>
        <v/>
      </c>
      <c r="J73" s="64"/>
      <c r="K73" s="131" t="str">
        <f t="shared" si="11"/>
        <v/>
      </c>
    </row>
    <row r="74" spans="1:11" s="27" customFormat="1" ht="21.75" customHeight="1" x14ac:dyDescent="0.3">
      <c r="A74" s="85"/>
      <c r="B74" s="80"/>
      <c r="C74" s="61"/>
      <c r="D74" s="62"/>
      <c r="E74" s="62"/>
      <c r="F74" s="63" t="str">
        <f t="shared" si="8"/>
        <v/>
      </c>
      <c r="G74" s="64"/>
      <c r="H74" s="25" t="str">
        <f t="shared" si="9"/>
        <v/>
      </c>
      <c r="I74" s="26" t="str">
        <f t="shared" si="10"/>
        <v/>
      </c>
      <c r="J74" s="64"/>
      <c r="K74" s="131" t="str">
        <f t="shared" si="11"/>
        <v/>
      </c>
    </row>
    <row r="75" spans="1:11" s="27" customFormat="1" ht="21.75" customHeight="1" x14ac:dyDescent="0.3">
      <c r="A75" s="85"/>
      <c r="B75" s="80"/>
      <c r="C75" s="61"/>
      <c r="D75" s="62"/>
      <c r="E75" s="62"/>
      <c r="F75" s="63" t="str">
        <f t="shared" si="8"/>
        <v/>
      </c>
      <c r="G75" s="64"/>
      <c r="H75" s="25" t="str">
        <f t="shared" si="9"/>
        <v/>
      </c>
      <c r="I75" s="26" t="str">
        <f t="shared" si="10"/>
        <v/>
      </c>
      <c r="J75" s="64"/>
      <c r="K75" s="131" t="str">
        <f t="shared" si="11"/>
        <v/>
      </c>
    </row>
    <row r="76" spans="1:11" s="27" customFormat="1" ht="21.75" customHeight="1" x14ac:dyDescent="0.3">
      <c r="A76" s="85"/>
      <c r="B76" s="80"/>
      <c r="C76" s="61"/>
      <c r="D76" s="62"/>
      <c r="E76" s="62"/>
      <c r="F76" s="63" t="str">
        <f t="shared" si="8"/>
        <v/>
      </c>
      <c r="G76" s="64"/>
      <c r="H76" s="25" t="str">
        <f t="shared" si="9"/>
        <v/>
      </c>
      <c r="I76" s="26" t="str">
        <f t="shared" si="10"/>
        <v/>
      </c>
      <c r="J76" s="64"/>
      <c r="K76" s="131" t="str">
        <f t="shared" si="11"/>
        <v/>
      </c>
    </row>
    <row r="77" spans="1:11" s="27" customFormat="1" ht="21.75" customHeight="1" x14ac:dyDescent="0.3">
      <c r="A77" s="85"/>
      <c r="B77" s="80"/>
      <c r="C77" s="61"/>
      <c r="D77" s="62"/>
      <c r="E77" s="62"/>
      <c r="F77" s="63" t="str">
        <f t="shared" si="8"/>
        <v/>
      </c>
      <c r="G77" s="64"/>
      <c r="H77" s="25" t="str">
        <f t="shared" si="9"/>
        <v/>
      </c>
      <c r="I77" s="26" t="str">
        <f t="shared" si="10"/>
        <v/>
      </c>
      <c r="J77" s="64"/>
      <c r="K77" s="131" t="str">
        <f t="shared" si="11"/>
        <v/>
      </c>
    </row>
    <row r="78" spans="1:11" s="27" customFormat="1" ht="21.75" customHeight="1" x14ac:dyDescent="0.3">
      <c r="A78" s="85"/>
      <c r="B78" s="80"/>
      <c r="C78" s="61"/>
      <c r="D78" s="62"/>
      <c r="E78" s="62"/>
      <c r="F78" s="63" t="str">
        <f t="shared" si="8"/>
        <v/>
      </c>
      <c r="G78" s="64"/>
      <c r="H78" s="25" t="str">
        <f t="shared" si="9"/>
        <v/>
      </c>
      <c r="I78" s="26" t="str">
        <f t="shared" si="10"/>
        <v/>
      </c>
      <c r="J78" s="64"/>
      <c r="K78" s="131" t="str">
        <f t="shared" si="11"/>
        <v/>
      </c>
    </row>
    <row r="79" spans="1:11" s="27" customFormat="1" ht="21.75" customHeight="1" x14ac:dyDescent="0.3">
      <c r="A79" s="85"/>
      <c r="B79" s="80"/>
      <c r="C79" s="61"/>
      <c r="D79" s="62"/>
      <c r="E79" s="62"/>
      <c r="F79" s="63" t="str">
        <f t="shared" si="8"/>
        <v/>
      </c>
      <c r="G79" s="64"/>
      <c r="H79" s="25" t="str">
        <f t="shared" si="9"/>
        <v/>
      </c>
      <c r="I79" s="26" t="str">
        <f t="shared" si="10"/>
        <v/>
      </c>
      <c r="J79" s="64"/>
      <c r="K79" s="131" t="str">
        <f t="shared" si="11"/>
        <v/>
      </c>
    </row>
    <row r="80" spans="1:11" s="27" customFormat="1" ht="21.75" customHeight="1" x14ac:dyDescent="0.3">
      <c r="A80" s="85"/>
      <c r="B80" s="80"/>
      <c r="C80" s="61"/>
      <c r="D80" s="62"/>
      <c r="E80" s="62"/>
      <c r="F80" s="63" t="str">
        <f t="shared" si="8"/>
        <v/>
      </c>
      <c r="G80" s="64"/>
      <c r="H80" s="25" t="str">
        <f t="shared" si="9"/>
        <v/>
      </c>
      <c r="I80" s="26" t="str">
        <f t="shared" si="10"/>
        <v/>
      </c>
      <c r="J80" s="64"/>
      <c r="K80" s="131" t="str">
        <f t="shared" si="11"/>
        <v/>
      </c>
    </row>
    <row r="81" spans="1:11" s="27" customFormat="1" ht="21.75" customHeight="1" x14ac:dyDescent="0.3">
      <c r="A81" s="109"/>
      <c r="B81" s="110"/>
      <c r="C81" s="111"/>
      <c r="D81" s="112"/>
      <c r="E81" s="112"/>
      <c r="F81" s="113" t="str">
        <f t="shared" si="8"/>
        <v/>
      </c>
      <c r="G81" s="114"/>
      <c r="H81" s="115" t="str">
        <f t="shared" si="9"/>
        <v/>
      </c>
      <c r="I81" s="116" t="str">
        <f t="shared" si="10"/>
        <v/>
      </c>
      <c r="J81" s="114"/>
      <c r="K81" s="133" t="str">
        <f t="shared" si="11"/>
        <v/>
      </c>
    </row>
    <row r="82" spans="1:11" s="108" customFormat="1" ht="2.1" customHeight="1" thickBot="1" x14ac:dyDescent="0.2">
      <c r="A82" s="117"/>
      <c r="B82" s="117"/>
      <c r="C82" s="117"/>
      <c r="D82" s="117"/>
      <c r="E82" s="117"/>
      <c r="F82" s="118"/>
      <c r="G82" s="119"/>
      <c r="H82" s="106"/>
      <c r="I82" s="107"/>
      <c r="J82" s="119"/>
      <c r="K82" s="120"/>
    </row>
    <row r="83" spans="1:11" ht="21.6" outlineLevel="1" thickTop="1" x14ac:dyDescent="0.4">
      <c r="A83" s="91"/>
      <c r="B83" s="50"/>
      <c r="C83" s="92" t="s">
        <v>7</v>
      </c>
      <c r="D83" s="93"/>
      <c r="E83" s="93"/>
      <c r="F83" s="94"/>
      <c r="G83" s="51" t="str">
        <f>IF(SUM(G66:G81)=0,"",SUM(G66:G81))</f>
        <v/>
      </c>
      <c r="H83" s="52" t="str">
        <f>IF(SUM(H66:H81)=0,"",SUM(H66:H81))</f>
        <v/>
      </c>
      <c r="I83" s="53" t="str">
        <f>IF(SUM(I66:I81)=0,"",SUM(I66:I81))</f>
        <v/>
      </c>
      <c r="J83" s="53" t="str">
        <f>IF(SUM(J66:J81)=0,"",SUM(J66:J81))</f>
        <v/>
      </c>
      <c r="K83" s="58"/>
    </row>
    <row r="84" spans="1:11" outlineLevel="1" x14ac:dyDescent="0.3">
      <c r="C84" s="55" t="s">
        <v>18</v>
      </c>
      <c r="D84" s="56"/>
      <c r="E84" s="56"/>
      <c r="F84" s="56"/>
      <c r="G84" s="56"/>
    </row>
    <row r="85" spans="1:11" ht="21" customHeight="1" outlineLevel="1" x14ac:dyDescent="0.55000000000000004">
      <c r="B85" s="151" t="s">
        <v>5</v>
      </c>
      <c r="C85" s="151"/>
      <c r="D85" s="84"/>
      <c r="E85" s="11"/>
      <c r="F85" s="12" t="s">
        <v>6</v>
      </c>
      <c r="G85" s="11">
        <f>$G$1</f>
        <v>0</v>
      </c>
      <c r="H85" s="11"/>
      <c r="I85" s="11"/>
      <c r="K85" s="66" t="s">
        <v>33</v>
      </c>
    </row>
    <row r="86" spans="1:11" ht="21" customHeight="1" outlineLevel="1" x14ac:dyDescent="0.55000000000000004">
      <c r="B86" s="151"/>
      <c r="C86" s="151"/>
      <c r="D86" s="84"/>
      <c r="E86" s="76"/>
      <c r="F86" s="15" t="s">
        <v>61</v>
      </c>
      <c r="G86" s="171">
        <f>$G$2</f>
        <v>0</v>
      </c>
      <c r="H86" s="171"/>
      <c r="I86" s="171"/>
      <c r="K86" s="1"/>
    </row>
    <row r="87" spans="1:11" ht="21" customHeight="1" outlineLevel="1" x14ac:dyDescent="0.3">
      <c r="B87" s="152" t="s">
        <v>62</v>
      </c>
      <c r="C87" s="152"/>
      <c r="D87" s="74"/>
      <c r="K87" s="1"/>
    </row>
    <row r="88" spans="1:11" ht="21" customHeight="1" outlineLevel="1" thickBot="1" x14ac:dyDescent="0.35">
      <c r="A88" s="2"/>
      <c r="B88" s="153"/>
      <c r="C88" s="153"/>
      <c r="D88" s="75"/>
      <c r="E88" s="4"/>
      <c r="F88" s="5"/>
      <c r="G88" s="4"/>
      <c r="H88" s="4"/>
      <c r="I88" s="4"/>
      <c r="J88" s="4"/>
      <c r="K88" s="4"/>
    </row>
    <row r="89" spans="1:11" outlineLevel="1" x14ac:dyDescent="0.3"/>
    <row r="90" spans="1:11" outlineLevel="1" x14ac:dyDescent="0.3">
      <c r="A90" s="69" t="s">
        <v>0</v>
      </c>
      <c r="B90" s="172" t="s">
        <v>86</v>
      </c>
      <c r="C90" s="69" t="s">
        <v>1</v>
      </c>
      <c r="D90" s="164" t="s">
        <v>24</v>
      </c>
      <c r="E90" s="166" t="s">
        <v>25</v>
      </c>
      <c r="F90" s="17" t="s">
        <v>13</v>
      </c>
      <c r="G90" s="69" t="s">
        <v>12</v>
      </c>
      <c r="H90" s="18" t="s">
        <v>14</v>
      </c>
      <c r="I90" s="17" t="s">
        <v>15</v>
      </c>
      <c r="J90" s="69" t="s">
        <v>4</v>
      </c>
      <c r="K90" s="19" t="s">
        <v>11</v>
      </c>
    </row>
    <row r="91" spans="1:11" s="23" customFormat="1" ht="11.25" customHeight="1" outlineLevel="1" x14ac:dyDescent="0.2">
      <c r="A91" s="70"/>
      <c r="B91" s="173"/>
      <c r="C91" s="70"/>
      <c r="D91" s="165"/>
      <c r="E91" s="167"/>
      <c r="F91" s="71" t="s">
        <v>39</v>
      </c>
      <c r="G91" s="70"/>
      <c r="H91" s="20" t="s">
        <v>2</v>
      </c>
      <c r="I91" s="21" t="s">
        <v>3</v>
      </c>
      <c r="J91" s="86" t="s">
        <v>66</v>
      </c>
      <c r="K91" s="22"/>
    </row>
    <row r="92" spans="1:11" s="23" customFormat="1" ht="11.25" customHeight="1" outlineLevel="1" x14ac:dyDescent="0.2">
      <c r="A92" s="72"/>
      <c r="B92" s="174"/>
      <c r="C92" s="72"/>
      <c r="D92" s="72"/>
      <c r="E92" s="72"/>
      <c r="F92" s="73" t="s">
        <v>40</v>
      </c>
      <c r="G92" s="72"/>
      <c r="H92" s="20" t="s">
        <v>16</v>
      </c>
      <c r="I92" s="21" t="s">
        <v>17</v>
      </c>
      <c r="J92" s="72"/>
      <c r="K92" s="24"/>
    </row>
    <row r="93" spans="1:11" s="27" customFormat="1" ht="21.75" customHeight="1" x14ac:dyDescent="0.3">
      <c r="A93" s="85"/>
      <c r="B93" s="80"/>
      <c r="C93" s="61"/>
      <c r="D93" s="62"/>
      <c r="E93" s="62"/>
      <c r="F93" s="63" t="str">
        <f t="shared" ref="F93:F108" si="12">IF(D93="","",IF(E93="",2,IFERROR(ROUNDUP((E93-D93)*48,0)/48*24,0)))</f>
        <v/>
      </c>
      <c r="G93" s="64"/>
      <c r="H93" s="25" t="str">
        <f t="shared" ref="H93:H108" si="13">IF(AND(F93&lt;=2,F93&lt;&gt;""),70,"")</f>
        <v/>
      </c>
      <c r="I93" s="26" t="str">
        <f t="shared" ref="I93:I108" si="14">IF(IFERROR(VALUE(F93)&gt;2,FALSE),F93*30,"")</f>
        <v/>
      </c>
      <c r="J93" s="64"/>
      <c r="K93" s="131" t="str">
        <f t="shared" ref="K93:K108" si="15">IF(B93="","",IF(IFERROR(VLOOKUP(B93,$B$148:$C$159,2,),"")&lt;&gt;"",IFERROR(VLOOKUP(B93,$B$148:$C$159,2,),""),""))</f>
        <v/>
      </c>
    </row>
    <row r="94" spans="1:11" s="27" customFormat="1" ht="21.75" customHeight="1" x14ac:dyDescent="0.3">
      <c r="A94" s="85"/>
      <c r="B94" s="80"/>
      <c r="C94" s="61"/>
      <c r="D94" s="62"/>
      <c r="E94" s="62"/>
      <c r="F94" s="63" t="str">
        <f t="shared" si="12"/>
        <v/>
      </c>
      <c r="G94" s="64"/>
      <c r="H94" s="25" t="str">
        <f t="shared" si="13"/>
        <v/>
      </c>
      <c r="I94" s="26" t="str">
        <f t="shared" si="14"/>
        <v/>
      </c>
      <c r="J94" s="64"/>
      <c r="K94" s="131" t="str">
        <f t="shared" si="15"/>
        <v/>
      </c>
    </row>
    <row r="95" spans="1:11" s="27" customFormat="1" ht="21.75" customHeight="1" x14ac:dyDescent="0.3">
      <c r="A95" s="85"/>
      <c r="B95" s="80"/>
      <c r="C95" s="61"/>
      <c r="D95" s="62"/>
      <c r="E95" s="62"/>
      <c r="F95" s="63" t="str">
        <f t="shared" si="12"/>
        <v/>
      </c>
      <c r="G95" s="64"/>
      <c r="H95" s="25" t="str">
        <f t="shared" si="13"/>
        <v/>
      </c>
      <c r="I95" s="26" t="str">
        <f t="shared" si="14"/>
        <v/>
      </c>
      <c r="J95" s="64"/>
      <c r="K95" s="131" t="str">
        <f t="shared" si="15"/>
        <v/>
      </c>
    </row>
    <row r="96" spans="1:11" s="27" customFormat="1" ht="21.75" customHeight="1" x14ac:dyDescent="0.3">
      <c r="A96" s="85"/>
      <c r="B96" s="80"/>
      <c r="C96" s="61"/>
      <c r="D96" s="62"/>
      <c r="E96" s="62"/>
      <c r="F96" s="63" t="str">
        <f t="shared" si="12"/>
        <v/>
      </c>
      <c r="G96" s="64"/>
      <c r="H96" s="25" t="str">
        <f t="shared" si="13"/>
        <v/>
      </c>
      <c r="I96" s="26" t="str">
        <f t="shared" si="14"/>
        <v/>
      </c>
      <c r="J96" s="64"/>
      <c r="K96" s="131" t="str">
        <f t="shared" si="15"/>
        <v/>
      </c>
    </row>
    <row r="97" spans="1:11" s="27" customFormat="1" ht="21.75" customHeight="1" x14ac:dyDescent="0.3">
      <c r="A97" s="85"/>
      <c r="B97" s="80"/>
      <c r="C97" s="61"/>
      <c r="D97" s="62"/>
      <c r="E97" s="62"/>
      <c r="F97" s="63" t="str">
        <f t="shared" si="12"/>
        <v/>
      </c>
      <c r="G97" s="64"/>
      <c r="H97" s="25" t="str">
        <f t="shared" si="13"/>
        <v/>
      </c>
      <c r="I97" s="26" t="str">
        <f t="shared" si="14"/>
        <v/>
      </c>
      <c r="J97" s="64"/>
      <c r="K97" s="131" t="str">
        <f t="shared" si="15"/>
        <v/>
      </c>
    </row>
    <row r="98" spans="1:11" s="27" customFormat="1" ht="21.75" customHeight="1" x14ac:dyDescent="0.3">
      <c r="A98" s="85"/>
      <c r="B98" s="80"/>
      <c r="C98" s="61"/>
      <c r="D98" s="62"/>
      <c r="E98" s="62"/>
      <c r="F98" s="63" t="str">
        <f t="shared" si="12"/>
        <v/>
      </c>
      <c r="G98" s="64"/>
      <c r="H98" s="25" t="str">
        <f t="shared" si="13"/>
        <v/>
      </c>
      <c r="I98" s="26" t="str">
        <f t="shared" si="14"/>
        <v/>
      </c>
      <c r="J98" s="64"/>
      <c r="K98" s="131" t="str">
        <f t="shared" si="15"/>
        <v/>
      </c>
    </row>
    <row r="99" spans="1:11" s="27" customFormat="1" ht="21.75" customHeight="1" x14ac:dyDescent="0.3">
      <c r="A99" s="85"/>
      <c r="B99" s="80"/>
      <c r="C99" s="61"/>
      <c r="D99" s="62"/>
      <c r="E99" s="62"/>
      <c r="F99" s="63" t="str">
        <f t="shared" si="12"/>
        <v/>
      </c>
      <c r="G99" s="64"/>
      <c r="H99" s="25" t="str">
        <f t="shared" si="13"/>
        <v/>
      </c>
      <c r="I99" s="26" t="str">
        <f t="shared" si="14"/>
        <v/>
      </c>
      <c r="J99" s="64"/>
      <c r="K99" s="131" t="str">
        <f t="shared" si="15"/>
        <v/>
      </c>
    </row>
    <row r="100" spans="1:11" s="27" customFormat="1" ht="21.75" customHeight="1" x14ac:dyDescent="0.3">
      <c r="A100" s="85"/>
      <c r="B100" s="80"/>
      <c r="C100" s="61"/>
      <c r="D100" s="62"/>
      <c r="E100" s="62"/>
      <c r="F100" s="63" t="str">
        <f t="shared" si="12"/>
        <v/>
      </c>
      <c r="G100" s="64"/>
      <c r="H100" s="25" t="str">
        <f t="shared" si="13"/>
        <v/>
      </c>
      <c r="I100" s="26" t="str">
        <f t="shared" si="14"/>
        <v/>
      </c>
      <c r="J100" s="64"/>
      <c r="K100" s="131" t="str">
        <f t="shared" si="15"/>
        <v/>
      </c>
    </row>
    <row r="101" spans="1:11" s="27" customFormat="1" ht="21.75" customHeight="1" x14ac:dyDescent="0.3">
      <c r="A101" s="85"/>
      <c r="B101" s="80"/>
      <c r="C101" s="61"/>
      <c r="D101" s="62"/>
      <c r="E101" s="62"/>
      <c r="F101" s="63" t="str">
        <f t="shared" si="12"/>
        <v/>
      </c>
      <c r="G101" s="64"/>
      <c r="H101" s="25" t="str">
        <f t="shared" si="13"/>
        <v/>
      </c>
      <c r="I101" s="26" t="str">
        <f t="shared" si="14"/>
        <v/>
      </c>
      <c r="J101" s="64"/>
      <c r="K101" s="131" t="str">
        <f t="shared" si="15"/>
        <v/>
      </c>
    </row>
    <row r="102" spans="1:11" s="27" customFormat="1" ht="21.75" customHeight="1" x14ac:dyDescent="0.3">
      <c r="A102" s="85"/>
      <c r="B102" s="80"/>
      <c r="C102" s="61"/>
      <c r="D102" s="62"/>
      <c r="E102" s="62"/>
      <c r="F102" s="63" t="str">
        <f t="shared" si="12"/>
        <v/>
      </c>
      <c r="G102" s="64"/>
      <c r="H102" s="25" t="str">
        <f t="shared" si="13"/>
        <v/>
      </c>
      <c r="I102" s="26" t="str">
        <f t="shared" si="14"/>
        <v/>
      </c>
      <c r="J102" s="64"/>
      <c r="K102" s="131" t="str">
        <f t="shared" si="15"/>
        <v/>
      </c>
    </row>
    <row r="103" spans="1:11" s="27" customFormat="1" ht="21.75" customHeight="1" x14ac:dyDescent="0.3">
      <c r="A103" s="85"/>
      <c r="B103" s="80"/>
      <c r="C103" s="61"/>
      <c r="D103" s="62"/>
      <c r="E103" s="62"/>
      <c r="F103" s="63" t="str">
        <f t="shared" si="12"/>
        <v/>
      </c>
      <c r="G103" s="64"/>
      <c r="H103" s="25" t="str">
        <f t="shared" si="13"/>
        <v/>
      </c>
      <c r="I103" s="26" t="str">
        <f t="shared" si="14"/>
        <v/>
      </c>
      <c r="J103" s="64"/>
      <c r="K103" s="131" t="str">
        <f t="shared" si="15"/>
        <v/>
      </c>
    </row>
    <row r="104" spans="1:11" s="27" customFormat="1" ht="21.75" customHeight="1" x14ac:dyDescent="0.3">
      <c r="A104" s="85"/>
      <c r="B104" s="80"/>
      <c r="C104" s="61"/>
      <c r="D104" s="62"/>
      <c r="E104" s="62"/>
      <c r="F104" s="63" t="str">
        <f t="shared" si="12"/>
        <v/>
      </c>
      <c r="G104" s="64"/>
      <c r="H104" s="25" t="str">
        <f t="shared" si="13"/>
        <v/>
      </c>
      <c r="I104" s="26" t="str">
        <f t="shared" si="14"/>
        <v/>
      </c>
      <c r="J104" s="64"/>
      <c r="K104" s="131" t="str">
        <f t="shared" si="15"/>
        <v/>
      </c>
    </row>
    <row r="105" spans="1:11" s="27" customFormat="1" ht="21.75" customHeight="1" x14ac:dyDescent="0.3">
      <c r="A105" s="85"/>
      <c r="B105" s="80"/>
      <c r="C105" s="61"/>
      <c r="D105" s="62"/>
      <c r="E105" s="62"/>
      <c r="F105" s="63" t="str">
        <f t="shared" si="12"/>
        <v/>
      </c>
      <c r="G105" s="64"/>
      <c r="H105" s="25" t="str">
        <f t="shared" si="13"/>
        <v/>
      </c>
      <c r="I105" s="26" t="str">
        <f t="shared" si="14"/>
        <v/>
      </c>
      <c r="J105" s="64"/>
      <c r="K105" s="131" t="str">
        <f t="shared" si="15"/>
        <v/>
      </c>
    </row>
    <row r="106" spans="1:11" s="27" customFormat="1" ht="21.75" customHeight="1" x14ac:dyDescent="0.3">
      <c r="A106" s="85"/>
      <c r="B106" s="80"/>
      <c r="C106" s="61"/>
      <c r="D106" s="62"/>
      <c r="E106" s="62"/>
      <c r="F106" s="63" t="str">
        <f t="shared" si="12"/>
        <v/>
      </c>
      <c r="G106" s="64"/>
      <c r="H106" s="25" t="str">
        <f t="shared" si="13"/>
        <v/>
      </c>
      <c r="I106" s="26" t="str">
        <f t="shared" si="14"/>
        <v/>
      </c>
      <c r="J106" s="64"/>
      <c r="K106" s="131" t="str">
        <f t="shared" si="15"/>
        <v/>
      </c>
    </row>
    <row r="107" spans="1:11" s="27" customFormat="1" ht="21.75" customHeight="1" x14ac:dyDescent="0.3">
      <c r="A107" s="85"/>
      <c r="B107" s="80"/>
      <c r="C107" s="61"/>
      <c r="D107" s="62"/>
      <c r="E107" s="62"/>
      <c r="F107" s="63" t="str">
        <f t="shared" si="12"/>
        <v/>
      </c>
      <c r="G107" s="64"/>
      <c r="H107" s="25" t="str">
        <f t="shared" si="13"/>
        <v/>
      </c>
      <c r="I107" s="26" t="str">
        <f t="shared" si="14"/>
        <v/>
      </c>
      <c r="J107" s="64"/>
      <c r="K107" s="131" t="str">
        <f t="shared" si="15"/>
        <v/>
      </c>
    </row>
    <row r="108" spans="1:11" s="27" customFormat="1" ht="21.75" customHeight="1" x14ac:dyDescent="0.3">
      <c r="A108" s="109"/>
      <c r="B108" s="110"/>
      <c r="C108" s="111"/>
      <c r="D108" s="112"/>
      <c r="E108" s="112"/>
      <c r="F108" s="113" t="str">
        <f t="shared" si="12"/>
        <v/>
      </c>
      <c r="G108" s="114"/>
      <c r="H108" s="115" t="str">
        <f t="shared" si="13"/>
        <v/>
      </c>
      <c r="I108" s="116" t="str">
        <f t="shared" si="14"/>
        <v/>
      </c>
      <c r="J108" s="114"/>
      <c r="K108" s="133" t="str">
        <f t="shared" si="15"/>
        <v/>
      </c>
    </row>
    <row r="109" spans="1:11" s="108" customFormat="1" ht="2.1" customHeight="1" thickBot="1" x14ac:dyDescent="0.2">
      <c r="A109" s="117"/>
      <c r="B109" s="117"/>
      <c r="C109" s="117"/>
      <c r="D109" s="117"/>
      <c r="E109" s="117"/>
      <c r="F109" s="118"/>
      <c r="G109" s="119"/>
      <c r="H109" s="106"/>
      <c r="I109" s="107"/>
      <c r="J109" s="119"/>
      <c r="K109" s="120"/>
    </row>
    <row r="110" spans="1:11" ht="21.6" outlineLevel="1" thickTop="1" x14ac:dyDescent="0.4">
      <c r="A110" s="91"/>
      <c r="B110" s="50"/>
      <c r="C110" s="92" t="s">
        <v>7</v>
      </c>
      <c r="D110" s="93"/>
      <c r="E110" s="93"/>
      <c r="F110" s="94"/>
      <c r="G110" s="51" t="str">
        <f>IF(SUM(G93:G108)=0,"",SUM(G93:G108))</f>
        <v/>
      </c>
      <c r="H110" s="52" t="str">
        <f>IF(SUM(H93:H108)=0,"",SUM(H93:H108))</f>
        <v/>
      </c>
      <c r="I110" s="53" t="str">
        <f>IF(SUM(I93:I108)=0,"",SUM(I93:I108))</f>
        <v/>
      </c>
      <c r="J110" s="53" t="str">
        <f>IF(SUM(J93:J108)=0,"",SUM(J93:J108))</f>
        <v/>
      </c>
      <c r="K110" s="58"/>
    </row>
    <row r="111" spans="1:11" outlineLevel="1" x14ac:dyDescent="0.3">
      <c r="C111" s="55" t="s">
        <v>18</v>
      </c>
      <c r="D111" s="56"/>
      <c r="E111" s="56"/>
      <c r="F111" s="56"/>
      <c r="G111" s="56"/>
    </row>
    <row r="112" spans="1:11" ht="21" customHeight="1" outlineLevel="1" x14ac:dyDescent="0.55000000000000004">
      <c r="B112" s="151" t="s">
        <v>5</v>
      </c>
      <c r="C112" s="151"/>
      <c r="D112" s="84"/>
      <c r="E112" s="11"/>
      <c r="F112" s="12" t="s">
        <v>6</v>
      </c>
      <c r="G112" s="11">
        <f>$G$1</f>
        <v>0</v>
      </c>
      <c r="H112" s="11"/>
      <c r="I112" s="11"/>
      <c r="K112" s="66" t="s">
        <v>34</v>
      </c>
    </row>
    <row r="113" spans="1:11" ht="21" customHeight="1" outlineLevel="1" x14ac:dyDescent="0.55000000000000004">
      <c r="B113" s="151"/>
      <c r="C113" s="151"/>
      <c r="D113" s="84"/>
      <c r="E113" s="76"/>
      <c r="F113" s="15" t="s">
        <v>61</v>
      </c>
      <c r="G113" s="171">
        <f>$G$2</f>
        <v>0</v>
      </c>
      <c r="H113" s="171"/>
      <c r="I113" s="171"/>
      <c r="K113" s="1"/>
    </row>
    <row r="114" spans="1:11" ht="21" customHeight="1" outlineLevel="1" x14ac:dyDescent="0.3">
      <c r="B114" s="152" t="s">
        <v>62</v>
      </c>
      <c r="C114" s="152"/>
      <c r="D114" s="74"/>
      <c r="K114" s="1"/>
    </row>
    <row r="115" spans="1:11" ht="21" customHeight="1" outlineLevel="1" thickBot="1" x14ac:dyDescent="0.35">
      <c r="A115" s="2"/>
      <c r="B115" s="153"/>
      <c r="C115" s="153"/>
      <c r="D115" s="75"/>
      <c r="E115" s="4"/>
      <c r="F115" s="5"/>
      <c r="G115" s="4"/>
      <c r="H115" s="4"/>
      <c r="I115" s="4"/>
      <c r="J115" s="4"/>
      <c r="K115" s="4"/>
    </row>
    <row r="116" spans="1:11" outlineLevel="1" x14ac:dyDescent="0.3"/>
    <row r="117" spans="1:11" outlineLevel="1" x14ac:dyDescent="0.3">
      <c r="A117" s="69" t="s">
        <v>0</v>
      </c>
      <c r="B117" s="172" t="s">
        <v>86</v>
      </c>
      <c r="C117" s="69" t="s">
        <v>1</v>
      </c>
      <c r="D117" s="164" t="s">
        <v>24</v>
      </c>
      <c r="E117" s="166" t="s">
        <v>25</v>
      </c>
      <c r="F117" s="17" t="s">
        <v>13</v>
      </c>
      <c r="G117" s="69" t="s">
        <v>12</v>
      </c>
      <c r="H117" s="18" t="s">
        <v>14</v>
      </c>
      <c r="I117" s="17" t="s">
        <v>15</v>
      </c>
      <c r="J117" s="69" t="s">
        <v>4</v>
      </c>
      <c r="K117" s="19" t="s">
        <v>11</v>
      </c>
    </row>
    <row r="118" spans="1:11" s="23" customFormat="1" ht="11.25" customHeight="1" outlineLevel="1" x14ac:dyDescent="0.2">
      <c r="A118" s="70"/>
      <c r="B118" s="173"/>
      <c r="C118" s="70"/>
      <c r="D118" s="165"/>
      <c r="E118" s="167"/>
      <c r="F118" s="71" t="s">
        <v>39</v>
      </c>
      <c r="G118" s="70"/>
      <c r="H118" s="20" t="s">
        <v>2</v>
      </c>
      <c r="I118" s="21" t="s">
        <v>3</v>
      </c>
      <c r="J118" s="86" t="s">
        <v>66</v>
      </c>
      <c r="K118" s="22"/>
    </row>
    <row r="119" spans="1:11" s="23" customFormat="1" ht="11.25" customHeight="1" outlineLevel="1" x14ac:dyDescent="0.2">
      <c r="A119" s="72"/>
      <c r="B119" s="174"/>
      <c r="C119" s="72"/>
      <c r="D119" s="72"/>
      <c r="E119" s="72"/>
      <c r="F119" s="73" t="s">
        <v>40</v>
      </c>
      <c r="G119" s="72"/>
      <c r="H119" s="20" t="s">
        <v>16</v>
      </c>
      <c r="I119" s="21" t="s">
        <v>17</v>
      </c>
      <c r="J119" s="72"/>
      <c r="K119" s="24"/>
    </row>
    <row r="120" spans="1:11" s="27" customFormat="1" ht="21.75" customHeight="1" x14ac:dyDescent="0.3">
      <c r="A120" s="85"/>
      <c r="B120" s="80"/>
      <c r="C120" s="61"/>
      <c r="D120" s="62"/>
      <c r="E120" s="62"/>
      <c r="F120" s="63" t="str">
        <f t="shared" ref="F120:F135" si="16">IF(D120="","",IF(E120="",2,IFERROR(ROUNDUP((E120-D120)*48,0)/48*24,0)))</f>
        <v/>
      </c>
      <c r="G120" s="64"/>
      <c r="H120" s="25" t="str">
        <f t="shared" ref="H120:H135" si="17">IF(AND(F120&lt;=2,F120&lt;&gt;""),70,"")</f>
        <v/>
      </c>
      <c r="I120" s="26" t="str">
        <f t="shared" ref="I120:I135" si="18">IF(IFERROR(VALUE(F120)&gt;2,FALSE),F120*30,"")</f>
        <v/>
      </c>
      <c r="J120" s="64"/>
      <c r="K120" s="131" t="str">
        <f t="shared" ref="K120:K135" si="19">IF(B120="","",IF(IFERROR(VLOOKUP(B120,$B$148:$C$159,2,),"")&lt;&gt;"",IFERROR(VLOOKUP(B120,$B$148:$C$159,2,),""),""))</f>
        <v/>
      </c>
    </row>
    <row r="121" spans="1:11" s="27" customFormat="1" ht="21.75" customHeight="1" x14ac:dyDescent="0.3">
      <c r="A121" s="85"/>
      <c r="B121" s="80"/>
      <c r="C121" s="61"/>
      <c r="D121" s="62"/>
      <c r="E121" s="62"/>
      <c r="F121" s="63" t="str">
        <f t="shared" si="16"/>
        <v/>
      </c>
      <c r="G121" s="64"/>
      <c r="H121" s="25" t="str">
        <f t="shared" si="17"/>
        <v/>
      </c>
      <c r="I121" s="26" t="str">
        <f t="shared" si="18"/>
        <v/>
      </c>
      <c r="J121" s="64"/>
      <c r="K121" s="131" t="str">
        <f t="shared" si="19"/>
        <v/>
      </c>
    </row>
    <row r="122" spans="1:11" s="27" customFormat="1" ht="21.75" customHeight="1" x14ac:dyDescent="0.3">
      <c r="A122" s="85"/>
      <c r="B122" s="80"/>
      <c r="C122" s="61"/>
      <c r="D122" s="62"/>
      <c r="E122" s="62"/>
      <c r="F122" s="63" t="str">
        <f t="shared" si="16"/>
        <v/>
      </c>
      <c r="G122" s="64"/>
      <c r="H122" s="25" t="str">
        <f t="shared" si="17"/>
        <v/>
      </c>
      <c r="I122" s="26" t="str">
        <f t="shared" si="18"/>
        <v/>
      </c>
      <c r="J122" s="64"/>
      <c r="K122" s="131" t="str">
        <f t="shared" si="19"/>
        <v/>
      </c>
    </row>
    <row r="123" spans="1:11" s="27" customFormat="1" ht="21.75" customHeight="1" x14ac:dyDescent="0.3">
      <c r="A123" s="85"/>
      <c r="B123" s="80"/>
      <c r="C123" s="61"/>
      <c r="D123" s="62"/>
      <c r="E123" s="62"/>
      <c r="F123" s="63" t="str">
        <f t="shared" si="16"/>
        <v/>
      </c>
      <c r="G123" s="64"/>
      <c r="H123" s="25" t="str">
        <f t="shared" si="17"/>
        <v/>
      </c>
      <c r="I123" s="26" t="str">
        <f t="shared" si="18"/>
        <v/>
      </c>
      <c r="J123" s="64"/>
      <c r="K123" s="131" t="str">
        <f t="shared" si="19"/>
        <v/>
      </c>
    </row>
    <row r="124" spans="1:11" s="27" customFormat="1" ht="21.75" customHeight="1" x14ac:dyDescent="0.3">
      <c r="A124" s="85"/>
      <c r="B124" s="80"/>
      <c r="C124" s="61"/>
      <c r="D124" s="62"/>
      <c r="E124" s="62"/>
      <c r="F124" s="63" t="str">
        <f t="shared" si="16"/>
        <v/>
      </c>
      <c r="G124" s="64"/>
      <c r="H124" s="25" t="str">
        <f t="shared" si="17"/>
        <v/>
      </c>
      <c r="I124" s="26" t="str">
        <f t="shared" si="18"/>
        <v/>
      </c>
      <c r="J124" s="64"/>
      <c r="K124" s="131" t="str">
        <f t="shared" si="19"/>
        <v/>
      </c>
    </row>
    <row r="125" spans="1:11" s="27" customFormat="1" ht="21.75" customHeight="1" x14ac:dyDescent="0.3">
      <c r="A125" s="85"/>
      <c r="B125" s="80"/>
      <c r="C125" s="61"/>
      <c r="D125" s="62"/>
      <c r="E125" s="62"/>
      <c r="F125" s="63" t="str">
        <f t="shared" si="16"/>
        <v/>
      </c>
      <c r="G125" s="64"/>
      <c r="H125" s="25" t="str">
        <f t="shared" si="17"/>
        <v/>
      </c>
      <c r="I125" s="26" t="str">
        <f t="shared" si="18"/>
        <v/>
      </c>
      <c r="J125" s="64"/>
      <c r="K125" s="131" t="str">
        <f t="shared" si="19"/>
        <v/>
      </c>
    </row>
    <row r="126" spans="1:11" s="27" customFormat="1" ht="21.75" customHeight="1" x14ac:dyDescent="0.3">
      <c r="A126" s="85"/>
      <c r="B126" s="80"/>
      <c r="C126" s="61"/>
      <c r="D126" s="62"/>
      <c r="E126" s="62"/>
      <c r="F126" s="63" t="str">
        <f t="shared" si="16"/>
        <v/>
      </c>
      <c r="G126" s="64"/>
      <c r="H126" s="25" t="str">
        <f t="shared" si="17"/>
        <v/>
      </c>
      <c r="I126" s="26" t="str">
        <f t="shared" si="18"/>
        <v/>
      </c>
      <c r="J126" s="64"/>
      <c r="K126" s="131" t="str">
        <f t="shared" si="19"/>
        <v/>
      </c>
    </row>
    <row r="127" spans="1:11" s="27" customFormat="1" ht="21.75" customHeight="1" x14ac:dyDescent="0.3">
      <c r="A127" s="85"/>
      <c r="B127" s="80"/>
      <c r="C127" s="61"/>
      <c r="D127" s="62"/>
      <c r="E127" s="62"/>
      <c r="F127" s="63" t="str">
        <f t="shared" si="16"/>
        <v/>
      </c>
      <c r="G127" s="64"/>
      <c r="H127" s="25" t="str">
        <f t="shared" si="17"/>
        <v/>
      </c>
      <c r="I127" s="26" t="str">
        <f t="shared" si="18"/>
        <v/>
      </c>
      <c r="J127" s="64"/>
      <c r="K127" s="131" t="str">
        <f t="shared" si="19"/>
        <v/>
      </c>
    </row>
    <row r="128" spans="1:11" s="27" customFormat="1" ht="21.75" customHeight="1" x14ac:dyDescent="0.3">
      <c r="A128" s="85"/>
      <c r="B128" s="80"/>
      <c r="C128" s="61"/>
      <c r="D128" s="62"/>
      <c r="E128" s="62"/>
      <c r="F128" s="63" t="str">
        <f t="shared" si="16"/>
        <v/>
      </c>
      <c r="G128" s="64"/>
      <c r="H128" s="25" t="str">
        <f t="shared" si="17"/>
        <v/>
      </c>
      <c r="I128" s="26" t="str">
        <f t="shared" si="18"/>
        <v/>
      </c>
      <c r="J128" s="64"/>
      <c r="K128" s="131" t="str">
        <f t="shared" si="19"/>
        <v/>
      </c>
    </row>
    <row r="129" spans="1:11" s="27" customFormat="1" ht="21.75" customHeight="1" x14ac:dyDescent="0.3">
      <c r="A129" s="85"/>
      <c r="B129" s="80"/>
      <c r="C129" s="61"/>
      <c r="D129" s="62"/>
      <c r="E129" s="62"/>
      <c r="F129" s="63" t="str">
        <f t="shared" si="16"/>
        <v/>
      </c>
      <c r="G129" s="64"/>
      <c r="H129" s="25" t="str">
        <f t="shared" si="17"/>
        <v/>
      </c>
      <c r="I129" s="26" t="str">
        <f t="shared" si="18"/>
        <v/>
      </c>
      <c r="J129" s="64"/>
      <c r="K129" s="131" t="str">
        <f t="shared" si="19"/>
        <v/>
      </c>
    </row>
    <row r="130" spans="1:11" s="27" customFormat="1" ht="21.75" customHeight="1" x14ac:dyDescent="0.3">
      <c r="A130" s="85"/>
      <c r="B130" s="80"/>
      <c r="C130" s="61"/>
      <c r="D130" s="62"/>
      <c r="E130" s="62"/>
      <c r="F130" s="63" t="str">
        <f t="shared" si="16"/>
        <v/>
      </c>
      <c r="G130" s="64"/>
      <c r="H130" s="25" t="str">
        <f t="shared" si="17"/>
        <v/>
      </c>
      <c r="I130" s="26" t="str">
        <f t="shared" si="18"/>
        <v/>
      </c>
      <c r="J130" s="64"/>
      <c r="K130" s="131" t="str">
        <f t="shared" si="19"/>
        <v/>
      </c>
    </row>
    <row r="131" spans="1:11" s="27" customFormat="1" ht="21.75" customHeight="1" x14ac:dyDescent="0.3">
      <c r="A131" s="85"/>
      <c r="B131" s="80"/>
      <c r="C131" s="61"/>
      <c r="D131" s="62"/>
      <c r="E131" s="62"/>
      <c r="F131" s="63" t="str">
        <f t="shared" si="16"/>
        <v/>
      </c>
      <c r="G131" s="64"/>
      <c r="H131" s="25" t="str">
        <f t="shared" si="17"/>
        <v/>
      </c>
      <c r="I131" s="26" t="str">
        <f t="shared" si="18"/>
        <v/>
      </c>
      <c r="J131" s="64"/>
      <c r="K131" s="131" t="str">
        <f t="shared" si="19"/>
        <v/>
      </c>
    </row>
    <row r="132" spans="1:11" s="27" customFormat="1" ht="21.75" customHeight="1" x14ac:dyDescent="0.3">
      <c r="A132" s="85"/>
      <c r="B132" s="80"/>
      <c r="C132" s="61"/>
      <c r="D132" s="62"/>
      <c r="E132" s="62"/>
      <c r="F132" s="63" t="str">
        <f t="shared" si="16"/>
        <v/>
      </c>
      <c r="G132" s="64"/>
      <c r="H132" s="25" t="str">
        <f t="shared" si="17"/>
        <v/>
      </c>
      <c r="I132" s="26" t="str">
        <f t="shared" si="18"/>
        <v/>
      </c>
      <c r="J132" s="64"/>
      <c r="K132" s="131" t="str">
        <f t="shared" si="19"/>
        <v/>
      </c>
    </row>
    <row r="133" spans="1:11" s="27" customFormat="1" ht="21.75" customHeight="1" x14ac:dyDescent="0.3">
      <c r="A133" s="85"/>
      <c r="B133" s="80"/>
      <c r="C133" s="61"/>
      <c r="D133" s="62"/>
      <c r="E133" s="62"/>
      <c r="F133" s="63" t="str">
        <f t="shared" si="16"/>
        <v/>
      </c>
      <c r="G133" s="64"/>
      <c r="H133" s="25" t="str">
        <f t="shared" si="17"/>
        <v/>
      </c>
      <c r="I133" s="26" t="str">
        <f t="shared" si="18"/>
        <v/>
      </c>
      <c r="J133" s="64"/>
      <c r="K133" s="131" t="str">
        <f t="shared" si="19"/>
        <v/>
      </c>
    </row>
    <row r="134" spans="1:11" s="27" customFormat="1" ht="21.75" customHeight="1" x14ac:dyDescent="0.3">
      <c r="A134" s="85"/>
      <c r="B134" s="80"/>
      <c r="C134" s="61"/>
      <c r="D134" s="62"/>
      <c r="E134" s="62"/>
      <c r="F134" s="63" t="str">
        <f t="shared" si="16"/>
        <v/>
      </c>
      <c r="G134" s="64"/>
      <c r="H134" s="25" t="str">
        <f t="shared" si="17"/>
        <v/>
      </c>
      <c r="I134" s="26" t="str">
        <f t="shared" si="18"/>
        <v/>
      </c>
      <c r="J134" s="64"/>
      <c r="K134" s="131" t="str">
        <f t="shared" si="19"/>
        <v/>
      </c>
    </row>
    <row r="135" spans="1:11" s="27" customFormat="1" ht="21.75" customHeight="1" x14ac:dyDescent="0.3">
      <c r="A135" s="109"/>
      <c r="B135" s="110"/>
      <c r="C135" s="111"/>
      <c r="D135" s="112"/>
      <c r="E135" s="112"/>
      <c r="F135" s="113" t="str">
        <f t="shared" si="16"/>
        <v/>
      </c>
      <c r="G135" s="114"/>
      <c r="H135" s="115" t="str">
        <f t="shared" si="17"/>
        <v/>
      </c>
      <c r="I135" s="116" t="str">
        <f t="shared" si="18"/>
        <v/>
      </c>
      <c r="J135" s="114"/>
      <c r="K135" s="133" t="str">
        <f t="shared" si="19"/>
        <v/>
      </c>
    </row>
    <row r="136" spans="1:11" s="108" customFormat="1" ht="2.1" customHeight="1" thickBot="1" x14ac:dyDescent="0.2">
      <c r="A136" s="117"/>
      <c r="B136" s="117"/>
      <c r="C136" s="117"/>
      <c r="D136" s="117"/>
      <c r="E136" s="117"/>
      <c r="F136" s="118"/>
      <c r="G136" s="119"/>
      <c r="H136" s="106"/>
      <c r="I136" s="107"/>
      <c r="J136" s="119"/>
      <c r="K136" s="120"/>
    </row>
    <row r="137" spans="1:11" ht="21.6" outlineLevel="1" thickTop="1" x14ac:dyDescent="0.4">
      <c r="A137" s="91"/>
      <c r="B137" s="50"/>
      <c r="C137" s="92" t="s">
        <v>7</v>
      </c>
      <c r="D137" s="93"/>
      <c r="E137" s="93"/>
      <c r="F137" s="94"/>
      <c r="G137" s="51" t="str">
        <f>IF(SUM(G120:G135)=0,"",SUM(G120:G135))</f>
        <v/>
      </c>
      <c r="H137" s="52" t="str">
        <f>IF(SUM(H120:H135)=0,"",SUM(H120:H135))</f>
        <v/>
      </c>
      <c r="I137" s="53" t="str">
        <f>IF(SUM(I120:I135)=0,"",SUM(I120:I135))</f>
        <v/>
      </c>
      <c r="J137" s="53" t="str">
        <f>IF(SUM(J120:J135)=0,"",SUM(J120:J135))</f>
        <v/>
      </c>
      <c r="K137" s="58"/>
    </row>
    <row r="138" spans="1:11" outlineLevel="1" x14ac:dyDescent="0.3">
      <c r="C138" s="55" t="s">
        <v>18</v>
      </c>
      <c r="D138" s="56"/>
      <c r="E138" s="56"/>
      <c r="F138" s="56"/>
      <c r="G138" s="56"/>
    </row>
    <row r="139" spans="1:11" ht="21" customHeight="1" outlineLevel="1" x14ac:dyDescent="0.55000000000000004">
      <c r="B139" s="151" t="s">
        <v>5</v>
      </c>
      <c r="C139" s="151"/>
      <c r="D139" s="84"/>
      <c r="E139" s="11"/>
      <c r="F139" s="12" t="s">
        <v>6</v>
      </c>
      <c r="G139" s="11">
        <f>$G$1</f>
        <v>0</v>
      </c>
      <c r="H139" s="11"/>
      <c r="I139" s="11"/>
      <c r="K139" s="66" t="s">
        <v>35</v>
      </c>
    </row>
    <row r="140" spans="1:11" ht="21" customHeight="1" outlineLevel="1" x14ac:dyDescent="0.55000000000000004">
      <c r="B140" s="151"/>
      <c r="C140" s="151"/>
      <c r="D140" s="84"/>
      <c r="E140" s="76"/>
      <c r="F140" s="15" t="s">
        <v>61</v>
      </c>
      <c r="G140" s="171">
        <f>$G$2</f>
        <v>0</v>
      </c>
      <c r="H140" s="171"/>
      <c r="I140" s="171"/>
      <c r="K140" s="1"/>
    </row>
    <row r="141" spans="1:11" ht="21" customHeight="1" outlineLevel="1" x14ac:dyDescent="0.3">
      <c r="B141" s="152" t="s">
        <v>73</v>
      </c>
      <c r="C141" s="152"/>
      <c r="D141" s="74"/>
      <c r="K141" s="1"/>
    </row>
    <row r="142" spans="1:11" ht="21" customHeight="1" outlineLevel="1" thickBot="1" x14ac:dyDescent="0.35">
      <c r="A142" s="2"/>
      <c r="B142" s="153"/>
      <c r="C142" s="153"/>
      <c r="D142" s="75"/>
      <c r="E142" s="4"/>
      <c r="F142" s="5"/>
      <c r="G142" s="4"/>
      <c r="H142" s="4"/>
      <c r="I142" s="4"/>
      <c r="J142" s="4"/>
      <c r="K142" s="4"/>
    </row>
    <row r="143" spans="1:11" s="27" customFormat="1" ht="22.5" customHeight="1" outlineLevel="1" x14ac:dyDescent="0.3">
      <c r="K143" s="49"/>
    </row>
    <row r="144" spans="1:11" s="27" customFormat="1" ht="22.5" customHeight="1" outlineLevel="1" x14ac:dyDescent="0.3">
      <c r="H144" s="156" t="s">
        <v>46</v>
      </c>
      <c r="I144" s="157"/>
      <c r="J144" s="177" t="str">
        <f>J28</f>
        <v/>
      </c>
      <c r="K144" s="49"/>
    </row>
    <row r="145" spans="2:11" s="27" customFormat="1" ht="22.5" customHeight="1" outlineLevel="1" x14ac:dyDescent="0.3">
      <c r="K145" s="49"/>
    </row>
    <row r="146" spans="2:11" s="27" customFormat="1" ht="22.5" customHeight="1" outlineLevel="1" x14ac:dyDescent="0.4">
      <c r="B146" s="162" t="s">
        <v>55</v>
      </c>
      <c r="C146" s="163"/>
      <c r="D146" s="136"/>
      <c r="E146" s="137"/>
      <c r="F146" s="137"/>
      <c r="G146" s="138"/>
      <c r="H146" s="169" t="s">
        <v>47</v>
      </c>
      <c r="I146" s="169"/>
      <c r="J146" s="169"/>
      <c r="K146" s="49"/>
    </row>
    <row r="147" spans="2:11" s="27" customFormat="1" ht="22.5" customHeight="1" outlineLevel="1" x14ac:dyDescent="0.3">
      <c r="B147" s="139" t="s">
        <v>44</v>
      </c>
      <c r="C147" s="139" t="s">
        <v>11</v>
      </c>
      <c r="D147" s="136"/>
      <c r="E147" s="137"/>
      <c r="F147" s="137"/>
      <c r="G147" s="138"/>
      <c r="H147" s="161" t="s">
        <v>11</v>
      </c>
      <c r="I147" s="161"/>
      <c r="J147" s="140"/>
      <c r="K147" s="49"/>
    </row>
    <row r="148" spans="2:11" s="27" customFormat="1" ht="22.5" customHeight="1" outlineLevel="1" x14ac:dyDescent="0.3">
      <c r="B148" s="141" t="s">
        <v>48</v>
      </c>
      <c r="C148" s="142" t="s">
        <v>74</v>
      </c>
      <c r="D148" s="136"/>
      <c r="E148" s="137"/>
      <c r="F148" s="137"/>
      <c r="G148" s="138"/>
      <c r="H148" s="158" t="str">
        <f>C149</f>
        <v>0110.3000.00</v>
      </c>
      <c r="I148" s="159" t="s">
        <v>57</v>
      </c>
      <c r="J148" s="104">
        <f>SUMIF($K$9:$K$137,H148,$J$9:$J$137)+SUMIF($K$9:$K$137,H148,$I$9:$I$137)+SUMIF($K$9:$K$137,H148,$H$9:$H$137)+SUMIF($K$9:$K$137,H148,$G$9:$G$137)*$I$22</f>
        <v>0</v>
      </c>
      <c r="K148" s="49"/>
    </row>
    <row r="149" spans="2:11" s="27" customFormat="1" ht="22.5" customHeight="1" outlineLevel="1" x14ac:dyDescent="0.3">
      <c r="B149" s="141" t="s">
        <v>56</v>
      </c>
      <c r="C149" s="142" t="s">
        <v>74</v>
      </c>
      <c r="D149" s="136"/>
      <c r="E149" s="137"/>
      <c r="F149" s="137"/>
      <c r="G149" s="138"/>
      <c r="H149" s="158" t="str">
        <f t="shared" ref="H149:H157" si="20">C150</f>
        <v>0120.3000.00</v>
      </c>
      <c r="I149" s="159" t="s">
        <v>87</v>
      </c>
      <c r="J149" s="104">
        <f t="shared" ref="J149:J157" si="21">SUMIF($K$9:$K$137,H149,$J$9:$J$137)+SUMIF($K$9:$K$137,H149,$I$9:$I$137)+SUMIF($K$9:$K$137,H149,$H$9:$H$137)+SUMIF($K$9:$K$137,H149,$G$9:$G$137)*$I$22</f>
        <v>0</v>
      </c>
      <c r="K149" s="49"/>
    </row>
    <row r="150" spans="2:11" s="27" customFormat="1" ht="22.5" customHeight="1" outlineLevel="1" x14ac:dyDescent="0.3">
      <c r="B150" s="141" t="s">
        <v>45</v>
      </c>
      <c r="C150" s="142" t="s">
        <v>57</v>
      </c>
      <c r="D150" s="136"/>
      <c r="E150" s="137"/>
      <c r="F150" s="137"/>
      <c r="G150" s="138"/>
      <c r="H150" s="158" t="str">
        <f t="shared" si="20"/>
        <v>0210.3090.00</v>
      </c>
      <c r="I150" s="159" t="s">
        <v>88</v>
      </c>
      <c r="J150" s="104">
        <f t="shared" si="21"/>
        <v>0</v>
      </c>
      <c r="K150" s="49"/>
    </row>
    <row r="151" spans="2:11" s="27" customFormat="1" ht="22.5" customHeight="1" outlineLevel="1" x14ac:dyDescent="0.3">
      <c r="B151" s="141" t="s">
        <v>77</v>
      </c>
      <c r="C151" s="142" t="s">
        <v>78</v>
      </c>
      <c r="D151" s="136"/>
      <c r="E151" s="137"/>
      <c r="F151" s="137"/>
      <c r="G151" s="138"/>
      <c r="H151" s="158" t="str">
        <f t="shared" si="20"/>
        <v>0220.3000.00</v>
      </c>
      <c r="I151" s="159" t="s">
        <v>89</v>
      </c>
      <c r="J151" s="104">
        <f t="shared" si="21"/>
        <v>0</v>
      </c>
      <c r="K151" s="49"/>
    </row>
    <row r="152" spans="2:11" s="27" customFormat="1" ht="22.5" customHeight="1" outlineLevel="1" x14ac:dyDescent="0.3">
      <c r="B152" s="141" t="s">
        <v>49</v>
      </c>
      <c r="C152" s="142" t="s">
        <v>75</v>
      </c>
      <c r="D152" s="136"/>
      <c r="E152" s="137"/>
      <c r="F152" s="137"/>
      <c r="G152" s="138"/>
      <c r="H152" s="158" t="str">
        <f t="shared" si="20"/>
        <v>1500.3000.00</v>
      </c>
      <c r="I152" s="159" t="s">
        <v>90</v>
      </c>
      <c r="J152" s="104">
        <f t="shared" si="21"/>
        <v>0</v>
      </c>
      <c r="K152" s="49"/>
    </row>
    <row r="153" spans="2:11" s="27" customFormat="1" ht="22.5" customHeight="1" outlineLevel="1" x14ac:dyDescent="0.3">
      <c r="B153" s="141" t="s">
        <v>52</v>
      </c>
      <c r="C153" s="142" t="s">
        <v>58</v>
      </c>
      <c r="D153" s="136"/>
      <c r="E153" s="137"/>
      <c r="F153" s="137"/>
      <c r="G153" s="138"/>
      <c r="H153" s="158" t="str">
        <f t="shared" si="20"/>
        <v>1621.3000.00</v>
      </c>
      <c r="I153" s="159" t="s">
        <v>91</v>
      </c>
      <c r="J153" s="104">
        <f t="shared" si="21"/>
        <v>0</v>
      </c>
      <c r="K153" s="49"/>
    </row>
    <row r="154" spans="2:11" s="27" customFormat="1" ht="22.5" customHeight="1" outlineLevel="1" x14ac:dyDescent="0.3">
      <c r="B154" s="141" t="s">
        <v>51</v>
      </c>
      <c r="C154" s="142" t="s">
        <v>59</v>
      </c>
      <c r="D154" s="136"/>
      <c r="E154" s="137"/>
      <c r="F154" s="137"/>
      <c r="G154" s="138"/>
      <c r="H154" s="158" t="str">
        <f t="shared" si="20"/>
        <v>2190.3000.00</v>
      </c>
      <c r="I154" s="159" t="s">
        <v>92</v>
      </c>
      <c r="J154" s="104">
        <f t="shared" si="21"/>
        <v>0</v>
      </c>
      <c r="K154" s="49"/>
    </row>
    <row r="155" spans="2:11" s="27" customFormat="1" ht="22.5" customHeight="1" outlineLevel="1" x14ac:dyDescent="0.3">
      <c r="B155" s="141" t="s">
        <v>50</v>
      </c>
      <c r="C155" s="142" t="s">
        <v>80</v>
      </c>
      <c r="D155" s="136"/>
      <c r="E155" s="137"/>
      <c r="F155" s="137"/>
      <c r="G155" s="138"/>
      <c r="H155" s="158" t="str">
        <f t="shared" si="20"/>
        <v>8410.3000.00</v>
      </c>
      <c r="I155" s="159" t="s">
        <v>93</v>
      </c>
      <c r="J155" s="104">
        <f t="shared" si="21"/>
        <v>0</v>
      </c>
      <c r="K155" s="49"/>
    </row>
    <row r="156" spans="2:11" s="27" customFormat="1" ht="22.5" customHeight="1" outlineLevel="1" x14ac:dyDescent="0.3">
      <c r="B156" s="141" t="s">
        <v>53</v>
      </c>
      <c r="C156" s="142" t="s">
        <v>60</v>
      </c>
      <c r="D156" s="136"/>
      <c r="E156" s="137"/>
      <c r="F156" s="137"/>
      <c r="G156" s="138"/>
      <c r="H156" s="158">
        <f t="shared" si="20"/>
        <v>0</v>
      </c>
      <c r="I156" s="159" t="s">
        <v>94</v>
      </c>
      <c r="J156" s="104">
        <f t="shared" si="21"/>
        <v>0</v>
      </c>
      <c r="K156" s="49"/>
    </row>
    <row r="157" spans="2:11" s="27" customFormat="1" ht="22.5" customHeight="1" outlineLevel="1" x14ac:dyDescent="0.3">
      <c r="B157" s="141"/>
      <c r="C157" s="142"/>
      <c r="D157" s="136"/>
      <c r="E157" s="137"/>
      <c r="F157" s="137"/>
      <c r="G157" s="138"/>
      <c r="H157" s="158">
        <f t="shared" si="20"/>
        <v>0</v>
      </c>
      <c r="I157" s="159" t="s">
        <v>95</v>
      </c>
      <c r="J157" s="104">
        <f t="shared" si="21"/>
        <v>0</v>
      </c>
      <c r="K157" s="49"/>
    </row>
    <row r="158" spans="2:11" s="27" customFormat="1" ht="22.5" customHeight="1" outlineLevel="1" x14ac:dyDescent="0.3">
      <c r="B158" s="143"/>
      <c r="C158" s="144"/>
      <c r="D158"/>
      <c r="E158"/>
      <c r="F158"/>
      <c r="G158"/>
      <c r="H158" s="160"/>
      <c r="I158" s="160"/>
      <c r="J158" s="145"/>
      <c r="K158" s="49"/>
    </row>
    <row r="159" spans="2:11" s="27" customFormat="1" outlineLevel="1" x14ac:dyDescent="0.3">
      <c r="B159" s="146" t="s">
        <v>81</v>
      </c>
      <c r="C159" s="147"/>
      <c r="D159"/>
      <c r="E159"/>
      <c r="F159"/>
      <c r="G159"/>
      <c r="H159" s="154" t="s">
        <v>54</v>
      </c>
      <c r="I159" s="155"/>
      <c r="J159" s="105">
        <f>SUM(J148:J158)</f>
        <v>0</v>
      </c>
      <c r="K159" s="60"/>
    </row>
    <row r="160" spans="2:11" s="27" customFormat="1" outlineLevel="1" x14ac:dyDescent="0.3">
      <c r="B160" s="59"/>
      <c r="K160" s="60"/>
    </row>
    <row r="161" spans="2:11" s="27" customFormat="1" ht="23.4" outlineLevel="1" x14ac:dyDescent="0.45">
      <c r="J161" s="95" t="str">
        <f>IF(IFERROR(VALUE(#REF!),0)&lt;&gt;IFERROR(VALUE(#REF!),0),"FEHLER: Nicht alle Kosten wurden korrekt einem Konto zugeordnet!","")</f>
        <v/>
      </c>
      <c r="K161" s="60"/>
    </row>
    <row r="162" spans="2:11" s="27" customFormat="1" outlineLevel="1" x14ac:dyDescent="0.3">
      <c r="K162" s="60"/>
    </row>
    <row r="163" spans="2:11" s="27" customFormat="1" outlineLevel="1" x14ac:dyDescent="0.3">
      <c r="K163" s="49"/>
    </row>
    <row r="164" spans="2:11" s="27" customFormat="1" outlineLevel="1" x14ac:dyDescent="0.3">
      <c r="K164" s="49"/>
    </row>
    <row r="165" spans="2:11" outlineLevel="1" x14ac:dyDescent="0.3">
      <c r="B165" s="27"/>
      <c r="C165" s="27"/>
    </row>
    <row r="166" spans="2:11" outlineLevel="1" x14ac:dyDescent="0.3"/>
  </sheetData>
  <sheetProtection sheet="1" formatCells="0" formatColumns="0" formatRows="0" selectLockedCells="1" sort="0" autoFilter="0" pivotTables="0"/>
  <autoFilter ref="A8:K135" xr:uid="{00000000-0009-0000-0000-000000000000}"/>
  <sortState xmlns:xlrd2="http://schemas.microsoft.com/office/spreadsheetml/2017/richdata2" ref="B148:C159">
    <sortCondition ref="C148:C159"/>
  </sortState>
  <mergeCells count="54">
    <mergeCell ref="J2:K2"/>
    <mergeCell ref="G32:I32"/>
    <mergeCell ref="J4:K4"/>
    <mergeCell ref="B6:B8"/>
    <mergeCell ref="B114:C115"/>
    <mergeCell ref="G113:I113"/>
    <mergeCell ref="B139:C140"/>
    <mergeCell ref="B141:C142"/>
    <mergeCell ref="G1:I1"/>
    <mergeCell ref="G2:I2"/>
    <mergeCell ref="G59:I59"/>
    <mergeCell ref="B36:B38"/>
    <mergeCell ref="B63:B65"/>
    <mergeCell ref="B90:B92"/>
    <mergeCell ref="B117:B119"/>
    <mergeCell ref="G4:I4"/>
    <mergeCell ref="G86:I86"/>
    <mergeCell ref="G140:I140"/>
    <mergeCell ref="D6:D7"/>
    <mergeCell ref="E6:E7"/>
    <mergeCell ref="E63:E64"/>
    <mergeCell ref="B146:C146"/>
    <mergeCell ref="D117:D118"/>
    <mergeCell ref="E117:E118"/>
    <mergeCell ref="D25:D28"/>
    <mergeCell ref="H146:J146"/>
    <mergeCell ref="D90:D91"/>
    <mergeCell ref="E90:E91"/>
    <mergeCell ref="B33:C34"/>
    <mergeCell ref="B58:C59"/>
    <mergeCell ref="B60:C61"/>
    <mergeCell ref="B85:C86"/>
    <mergeCell ref="B87:C88"/>
    <mergeCell ref="B112:C113"/>
    <mergeCell ref="D36:D37"/>
    <mergeCell ref="E36:E37"/>
    <mergeCell ref="D63:D64"/>
    <mergeCell ref="H159:I159"/>
    <mergeCell ref="H144:I144"/>
    <mergeCell ref="H149:I149"/>
    <mergeCell ref="H150:I150"/>
    <mergeCell ref="H151:I151"/>
    <mergeCell ref="H152:I152"/>
    <mergeCell ref="H153:I153"/>
    <mergeCell ref="H154:I154"/>
    <mergeCell ref="H155:I155"/>
    <mergeCell ref="H156:I156"/>
    <mergeCell ref="H157:I157"/>
    <mergeCell ref="H158:I158"/>
    <mergeCell ref="H147:I147"/>
    <mergeCell ref="H148:I148"/>
    <mergeCell ref="B1:C2"/>
    <mergeCell ref="B3:C4"/>
    <mergeCell ref="B31:C32"/>
  </mergeCells>
  <conditionalFormatting sqref="G1:I2">
    <cfRule type="cellIs" dxfId="5" priority="78" operator="equal">
      <formula>""</formula>
    </cfRule>
  </conditionalFormatting>
  <conditionalFormatting sqref="C26:C28">
    <cfRule type="cellIs" dxfId="4" priority="21" operator="equal">
      <formula>""</formula>
    </cfRule>
  </conditionalFormatting>
  <conditionalFormatting sqref="A9:A18 A39:A54 A66:A81 A93:A108 A120:A135">
    <cfRule type="expression" dxfId="3" priority="81">
      <formula>AND(A9&lt;&gt;"",ISERROR(VALUE(A9)&lt;1))</formula>
    </cfRule>
  </conditionalFormatting>
  <conditionalFormatting sqref="C9:C18 C39:C54 C66:C81 C93:C108 C120:C135">
    <cfRule type="expression" dxfId="2" priority="85">
      <formula>AND($C9="",SUM(G9:J9)&gt;0)</formula>
    </cfRule>
  </conditionalFormatting>
  <conditionalFormatting sqref="B9:B18 B39:B54 B66:B81 B93:B108 B120:B135">
    <cfRule type="expression" dxfId="1" priority="90">
      <formula>AND($B9&lt;&gt;"",ISERROR(VLOOKUP($B9,Tetels,1,)))</formula>
    </cfRule>
    <cfRule type="expression" dxfId="0" priority="91">
      <formula>AND($B9="",SUM(H9:J9)&gt;0)</formula>
    </cfRule>
  </conditionalFormatting>
  <dataValidations count="4">
    <dataValidation type="list" allowBlank="1" showInputMessage="1" showErrorMessage="1" sqref="K66:K81 K120:K135 K93:K108 K9:K18 K39:K54 K26:K27" xr:uid="{00000000-0002-0000-0000-000000000000}">
      <formula1>Contos</formula1>
    </dataValidation>
    <dataValidation type="list" allowBlank="1" showInputMessage="1" showErrorMessage="1" sqref="B93:B108 B120:B135 B39:B54 B66:B81 B9:B18" xr:uid="{00000000-0002-0000-0000-000001000000}">
      <formula1>Tetels</formula1>
    </dataValidation>
    <dataValidation type="date" allowBlank="1" showInputMessage="1" showErrorMessage="1" errorTitle="Datum" error="Bitte ein gültiges Datum eingeben. _x000a__x000a_Beispiel: 1.1 für ersten Januar oder 20.7 für zwanzigsten Juli." sqref="A9:A18 A39:A54 A66:A81 A93:A108 A120:A135" xr:uid="{62DD18CD-B0B3-46D6-9AB0-97D062221ACB}">
      <formula1>43831</formula1>
      <formula2>54789</formula2>
    </dataValidation>
    <dataValidation type="time" allowBlank="1" showInputMessage="1" showErrorMessage="1" errorTitle="Fehler" error="Bitte gültige Zeit im Format hh:mm eingeben." sqref="D9:E18 D39:E54 D66:E81 D93:E108 D120:E135" xr:uid="{C4307926-C037-463F-ADFA-80CCB698E027}">
      <formula1>0</formula1>
      <formula2>0.999305555555556</formula2>
    </dataValidation>
  </dataValidations>
  <pageMargins left="0.39370078740157483" right="0.39370078740157483" top="0.39370078740157483" bottom="0.39370078740157483" header="0.31496062992125984" footer="0.31496062992125984"/>
  <pageSetup paperSize="9" fitToHeight="0" orientation="landscape" horizontalDpi="300" verticalDpi="300" r:id="rId1"/>
  <rowBreaks count="5" manualBreakCount="5">
    <brk id="30" max="16383" man="1"/>
    <brk id="57" max="16383" man="1"/>
    <brk id="84" max="16383" man="1"/>
    <brk id="111" max="16383" man="1"/>
    <brk id="138" max="16383" man="1"/>
  </rowBreaks>
  <ignoredErrors>
    <ignoredError sqref="G139:I142 G138:I138 G144:I145 G143:I143 F160:I164 K148:K159 G137:I137 J139:K142 J138:K138 J145:K145 J143:K143 J160:K160 K147 K146 J137:K137 F137 F144:F145 F139:F142 F138 F143 F136 J162:K164 K161 F10:F18 F81:F82 F108:F109 F135 F54:F55 F116 F89 F62 F56:F57 F84 F111 F112:F115 F85:F88 F58:F61 F63:F65 F90:F92 F117:F119 F83 F66 F67 F68 F69 F70 F71 F72 F73 F74 F75 F76 F77 F78 F79 F80 F110 F93 F94 F95 F96 F97 F98 F99 F100 F101 F102 F103 F104 F105 F106 F107 F120 F121 F122 F123 F124 F125 F126 F127 F128 F129 F130 F131 F132 F133 F134 J134 J133 J132 J131 J130 J129 J128 J127 J126 J125 J124 J123 J122 J121 J120 J107 J106 J105 J104 J103 J102 J101 J100 J99 J98 J97 J96 J95 J94 J93 J110 J80 J79 J78 J77 J76 J75 J74 J73 J72 J71 J70 J69 J68 J67 J66 J83 J53 J52 J51 J50 J49 J48 J47 J46 J45 J44 J43 J42 J41 J40 J39 J116 J117:J119 J89 J90:J92 J62 J63:J65 J56:J57 J58:J61 J84 J85:J88 J111 J112:J115 G134 G133 G132 G131 G130 G129 G128 G127 G126 G125 G124 G123 G122 G121 G120 G107 G106 G105 G104 G103 G102 G101 G100 G99 G98 G97 G96 G95 G94 G93 G110:I110 G80 G79 G78 G77 G76 G75 G74 G73 G72 G71 G70 G69 G68 G67 G66 G83:I83 F53:G53 F52:G52 F51:G51 F50:G50 F49:G49 F48:G48 F47:G47 F46:G46 F45:G45 F44:G44 F43:G43 F42:G42 F41:G41 F40:G40 F39 G116:I116 G117:I119 G89:I89 G90:I92 G62:I62 G63:I65 G56:I57 G58:I61 G84:I84 G85:I88 G111:I111 G112:I115 F34:F35 F21:F24 F9:J9 F25:J33 G20:J24 F36:J38 G34:J35 G82:J82 G109:J109 G135:J135 G55:J55 G39:I39 H40:I40 H41:I41 H42:I42 H43:I43 H44:I44 H45:I45 H46:I46 H47:I47 H48:I48 H49:I49 H50:I50 H51:I51 H52:I52 H53:I53 H66:I66 H67:I67 H68:I68 H69:I69 H70:I70 H71:I71 H72:I72 H73:I73 H74:I74 H75:I75 H76:I76 H77:I77 H78:I78 H79:I79 H80:I80 H93:I93 H94:I94 H95:I95 H96:I96 H97:I97 H98:I98 H99:I99 H100:I100 H101:I101 H102:I102 H103:I103 H104:I104 H105:I105 H106:I106 H107:I107 H120:I120 H121:I121 H122:I122 H123:I123 H124:I124 H125:I125 H126:I126 H127:I127 H128:I128 H129:I129 H130:I130 H131:I131 H132:I132 H133:I133 H134:I134 F19:J19 G10:J18 G54:J54 G81:J81 G108:J108 K19 K55 K109 K82 K34:K35 K36:K38 K20:K24 K25:K33 K112:K115 K111 K85:K88 K84 K58:K61 K56:K57 K63:K65 K62 K90:K92 K89 K117:K119 K116 K83 K110 K9:K18 K120:K135 K93:K108 K66:K81 K39:K54 K144" unlockedFormula="1"/>
    <ignoredError sqref="C160"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Instrucziun</vt:lpstr>
      <vt:lpstr>Calculaziun</vt:lpstr>
      <vt:lpstr>Contos</vt:lpstr>
      <vt:lpstr>Calculaziun!Druckbereich</vt:lpstr>
      <vt:lpstr>Tetels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2014-07-16T20:57:43Z</dcterms:created>
  <dcterms:modified xsi:type="dcterms:W3CDTF">2023-06-21T20:54:48Z</dcterms:modified>
</cp:coreProperties>
</file>